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35" windowWidth="28095" windowHeight="12120"/>
  </bookViews>
  <sheets>
    <sheet name="Obsah" sheetId="3" r:id="rId1"/>
    <sheet name="Seznam ploch" sheetId="2" r:id="rId2"/>
    <sheet name="Udržované prvky" sheetId="1" r:id="rId3"/>
    <sheet name="popis IT 3" sheetId="8" r:id="rId4"/>
    <sheet name="popis IT 4" sheetId="11" r:id="rId5"/>
    <sheet name="popis IT 5" sheetId="12" r:id="rId6"/>
    <sheet name="popis IT 7" sheetId="9" r:id="rId7"/>
    <sheet name="popis IT 8" sheetId="10" r:id="rId8"/>
    <sheet name="popis IT 12" sheetId="13" r:id="rId9"/>
    <sheet name="TechSpec" sheetId="4" r:id="rId10"/>
    <sheet name="Práce" sheetId="14" r:id="rId11"/>
    <sheet name="Index" sheetId="6" r:id="rId12"/>
    <sheet name="Rekapitulace" sheetId="7" r:id="rId13"/>
  </sheets>
  <externalReferences>
    <externalReference r:id="rId14"/>
    <externalReference r:id="rId15"/>
    <externalReference r:id="rId16"/>
  </externalReferences>
  <definedNames>
    <definedName name="___________TT8" localSheetId="8">#REF!</definedName>
    <definedName name="___________TT8" localSheetId="4">#REF!</definedName>
    <definedName name="___________TT8" localSheetId="5">#REF!</definedName>
    <definedName name="___________TT8">#REF!</definedName>
    <definedName name="__________TT8" localSheetId="8">#REF!</definedName>
    <definedName name="__________TT8" localSheetId="7">#REF!</definedName>
    <definedName name="_________TT6">#REF!</definedName>
    <definedName name="_________TT8" localSheetId="6">#REF!</definedName>
    <definedName name="________TT6">#REF!</definedName>
    <definedName name="________TT8" localSheetId="8">#REF!</definedName>
    <definedName name="________TT8" localSheetId="4">#REF!</definedName>
    <definedName name="________TT8" localSheetId="5">#REF!</definedName>
    <definedName name="________TT8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3">#REF!</definedName>
    <definedName name="_______TT4">#REF!</definedName>
    <definedName name="_______TT5">#REF!</definedName>
    <definedName name="_______TT6" localSheetId="12">[1]Obsah!#REF!</definedName>
    <definedName name="_______TT7">#REF!</definedName>
    <definedName name="_______TT8" localSheetId="12">[2]Obsah!#REF!</definedName>
    <definedName name="_______TT9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3">#REF!</definedName>
    <definedName name="______TT4">#REF!</definedName>
    <definedName name="______TT5">#REF!</definedName>
    <definedName name="______TT6" localSheetId="11">[1]Obsah!#REF!</definedName>
    <definedName name="______TT7">#REF!</definedName>
    <definedName name="______TT8" localSheetId="11">[2]Obsah!#REF!</definedName>
    <definedName name="______TT9">#REF!</definedName>
    <definedName name="_____TT1" localSheetId="8">#REF!</definedName>
    <definedName name="_____TT1" localSheetId="4">#REF!</definedName>
    <definedName name="_____TT1" localSheetId="5">#REF!</definedName>
    <definedName name="_____TT1">#REF!</definedName>
    <definedName name="_____TT10" localSheetId="8">#REF!</definedName>
    <definedName name="_____TT10" localSheetId="4">#REF!</definedName>
    <definedName name="_____TT10" localSheetId="5">#REF!</definedName>
    <definedName name="_____TT10">#REF!</definedName>
    <definedName name="_____TT11" localSheetId="8">#REF!</definedName>
    <definedName name="_____TT11" localSheetId="4">#REF!</definedName>
    <definedName name="_____TT11" localSheetId="5">#REF!</definedName>
    <definedName name="_____TT11">#REF!</definedName>
    <definedName name="_____TT12" localSheetId="8">#REF!</definedName>
    <definedName name="_____TT12" localSheetId="4">#REF!</definedName>
    <definedName name="_____TT12" localSheetId="5">#REF!</definedName>
    <definedName name="_____TT12">#REF!</definedName>
    <definedName name="_____TT13" localSheetId="8">#REF!</definedName>
    <definedName name="_____TT13" localSheetId="4">#REF!</definedName>
    <definedName name="_____TT13" localSheetId="5">#REF!</definedName>
    <definedName name="_____TT13">#REF!</definedName>
    <definedName name="_____TT14" localSheetId="8">#REF!</definedName>
    <definedName name="_____TT14" localSheetId="4">#REF!</definedName>
    <definedName name="_____TT14" localSheetId="5">#REF!</definedName>
    <definedName name="_____TT14">#REF!</definedName>
    <definedName name="_____TT15" localSheetId="8">#REF!</definedName>
    <definedName name="_____TT15" localSheetId="4">#REF!</definedName>
    <definedName name="_____TT15" localSheetId="5">#REF!</definedName>
    <definedName name="_____TT15">#REF!</definedName>
    <definedName name="_____TT16" localSheetId="8">#REF!</definedName>
    <definedName name="_____TT16" localSheetId="4">#REF!</definedName>
    <definedName name="_____TT16" localSheetId="5">#REF!</definedName>
    <definedName name="_____TT16">#REF!</definedName>
    <definedName name="_____TT17" localSheetId="8">#REF!</definedName>
    <definedName name="_____TT17" localSheetId="4">#REF!</definedName>
    <definedName name="_____TT17" localSheetId="5">#REF!</definedName>
    <definedName name="_____TT17">#REF!</definedName>
    <definedName name="_____TT18" localSheetId="8">#REF!</definedName>
    <definedName name="_____TT18" localSheetId="4">#REF!</definedName>
    <definedName name="_____TT18" localSheetId="5">#REF!</definedName>
    <definedName name="_____TT18">#REF!</definedName>
    <definedName name="_____TT19" localSheetId="8">#REF!</definedName>
    <definedName name="_____TT19" localSheetId="4">#REF!</definedName>
    <definedName name="_____TT19" localSheetId="5">#REF!</definedName>
    <definedName name="_____TT19">#REF!</definedName>
    <definedName name="_____TT2" localSheetId="8">#REF!</definedName>
    <definedName name="_____TT2" localSheetId="4">#REF!</definedName>
    <definedName name="_____TT2" localSheetId="5">#REF!</definedName>
    <definedName name="_____TT2">#REF!</definedName>
    <definedName name="_____TT20" localSheetId="8">#REF!</definedName>
    <definedName name="_____TT20" localSheetId="4">#REF!</definedName>
    <definedName name="_____TT20" localSheetId="5">#REF!</definedName>
    <definedName name="_____TT20">#REF!</definedName>
    <definedName name="_____TT3" localSheetId="8">#REF!</definedName>
    <definedName name="_____TT3" localSheetId="4">#REF!</definedName>
    <definedName name="_____TT3" localSheetId="5">#REF!</definedName>
    <definedName name="_____TT3">#REF!</definedName>
    <definedName name="_____TT4" localSheetId="8">#REF!</definedName>
    <definedName name="_____TT4" localSheetId="4">#REF!</definedName>
    <definedName name="_____TT4" localSheetId="5">#REF!</definedName>
    <definedName name="_____TT4">#REF!</definedName>
    <definedName name="_____TT5" localSheetId="8">#REF!</definedName>
    <definedName name="_____TT5" localSheetId="4">#REF!</definedName>
    <definedName name="_____TT5" localSheetId="5">#REF!</definedName>
    <definedName name="_____TT5">#REF!</definedName>
    <definedName name="_____TT6" localSheetId="8">#REF!</definedName>
    <definedName name="_____TT6" localSheetId="4">#REF!</definedName>
    <definedName name="_____TT6" localSheetId="5">#REF!</definedName>
    <definedName name="_____TT6">#REF!</definedName>
    <definedName name="_____TT7" localSheetId="8">#REF!</definedName>
    <definedName name="_____TT7" localSheetId="4">#REF!</definedName>
    <definedName name="_____TT7" localSheetId="5">#REF!</definedName>
    <definedName name="_____TT7">#REF!</definedName>
    <definedName name="_____TT8" localSheetId="8">#REF!</definedName>
    <definedName name="_____TT8" localSheetId="4">#REF!</definedName>
    <definedName name="_____TT8" localSheetId="5">#REF!</definedName>
    <definedName name="_____TT8">#REF!</definedName>
    <definedName name="_____TT9" localSheetId="8">#REF!</definedName>
    <definedName name="_____TT9" localSheetId="4">#REF!</definedName>
    <definedName name="_____TT9" localSheetId="5">#REF!</definedName>
    <definedName name="_____TT9">#REF!</definedName>
    <definedName name="____TT1" localSheetId="9">#REF!</definedName>
    <definedName name="____TT10" localSheetId="9">#REF!</definedName>
    <definedName name="____TT11" localSheetId="9">#REF!</definedName>
    <definedName name="____TT12" localSheetId="9">#REF!</definedName>
    <definedName name="____TT13" localSheetId="9">#REF!</definedName>
    <definedName name="____TT14" localSheetId="9">#REF!</definedName>
    <definedName name="____TT15" localSheetId="9">#REF!</definedName>
    <definedName name="____TT16" localSheetId="9">#REF!</definedName>
    <definedName name="____TT17" localSheetId="9">#REF!</definedName>
    <definedName name="____TT18" localSheetId="9">#REF!</definedName>
    <definedName name="____TT19" localSheetId="9">#REF!</definedName>
    <definedName name="____TT2" localSheetId="9">#REF!</definedName>
    <definedName name="____TT20" localSheetId="9">#REF!</definedName>
    <definedName name="____TT3" localSheetId="9">#REF!</definedName>
    <definedName name="____TT4" localSheetId="9">#REF!</definedName>
    <definedName name="____TT5" localSheetId="9">#REF!</definedName>
    <definedName name="____TT6" localSheetId="9">#REF!</definedName>
    <definedName name="____TT7" localSheetId="9">#REF!</definedName>
    <definedName name="____TT8" localSheetId="9">[3]Obsah!#REF!</definedName>
    <definedName name="____TT9" localSheetId="9">#REF!</definedName>
    <definedName name="___TT1" localSheetId="8">#REF!</definedName>
    <definedName name="___TT1" localSheetId="4">#REF!</definedName>
    <definedName name="___TT1" localSheetId="5">#REF!</definedName>
    <definedName name="___TT1">#REF!</definedName>
    <definedName name="___TT10" localSheetId="8">#REF!</definedName>
    <definedName name="___TT10" localSheetId="4">#REF!</definedName>
    <definedName name="___TT10" localSheetId="5">#REF!</definedName>
    <definedName name="___TT10">#REF!</definedName>
    <definedName name="___TT11" localSheetId="8">#REF!</definedName>
    <definedName name="___TT11" localSheetId="4">#REF!</definedName>
    <definedName name="___TT11" localSheetId="5">#REF!</definedName>
    <definedName name="___TT11">#REF!</definedName>
    <definedName name="___TT12" localSheetId="8">#REF!</definedName>
    <definedName name="___TT12" localSheetId="4">#REF!</definedName>
    <definedName name="___TT12" localSheetId="5">#REF!</definedName>
    <definedName name="___TT12">#REF!</definedName>
    <definedName name="___TT13" localSheetId="8">#REF!</definedName>
    <definedName name="___TT13" localSheetId="4">#REF!</definedName>
    <definedName name="___TT13" localSheetId="5">#REF!</definedName>
    <definedName name="___TT13">#REF!</definedName>
    <definedName name="___TT14" localSheetId="8">#REF!</definedName>
    <definedName name="___TT14" localSheetId="4">#REF!</definedName>
    <definedName name="___TT14" localSheetId="5">#REF!</definedName>
    <definedName name="___TT14">#REF!</definedName>
    <definedName name="___TT15" localSheetId="8">#REF!</definedName>
    <definedName name="___TT15" localSheetId="4">#REF!</definedName>
    <definedName name="___TT15" localSheetId="5">#REF!</definedName>
    <definedName name="___TT15">#REF!</definedName>
    <definedName name="___TT16" localSheetId="8">#REF!</definedName>
    <definedName name="___TT16" localSheetId="4">#REF!</definedName>
    <definedName name="___TT16" localSheetId="5">#REF!</definedName>
    <definedName name="___TT16">#REF!</definedName>
    <definedName name="___TT17" localSheetId="8">#REF!</definedName>
    <definedName name="___TT17" localSheetId="4">#REF!</definedName>
    <definedName name="___TT17" localSheetId="5">#REF!</definedName>
    <definedName name="___TT17">#REF!</definedName>
    <definedName name="___TT18" localSheetId="8">#REF!</definedName>
    <definedName name="___TT18" localSheetId="4">#REF!</definedName>
    <definedName name="___TT18" localSheetId="5">#REF!</definedName>
    <definedName name="___TT18">#REF!</definedName>
    <definedName name="___TT19" localSheetId="8">#REF!</definedName>
    <definedName name="___TT19" localSheetId="4">#REF!</definedName>
    <definedName name="___TT19" localSheetId="5">#REF!</definedName>
    <definedName name="___TT19">#REF!</definedName>
    <definedName name="___TT2" localSheetId="8">#REF!</definedName>
    <definedName name="___TT2" localSheetId="4">#REF!</definedName>
    <definedName name="___TT2" localSheetId="5">#REF!</definedName>
    <definedName name="___TT2">#REF!</definedName>
    <definedName name="___TT20" localSheetId="8">#REF!</definedName>
    <definedName name="___TT20" localSheetId="4">#REF!</definedName>
    <definedName name="___TT20" localSheetId="5">#REF!</definedName>
    <definedName name="___TT20">#REF!</definedName>
    <definedName name="___TT3" localSheetId="8">#REF!</definedName>
    <definedName name="___TT3" localSheetId="4">#REF!</definedName>
    <definedName name="___TT3" localSheetId="5">#REF!</definedName>
    <definedName name="___TT3">#REF!</definedName>
    <definedName name="___TT4" localSheetId="8">#REF!</definedName>
    <definedName name="___TT4" localSheetId="4">#REF!</definedName>
    <definedName name="___TT4" localSheetId="5">#REF!</definedName>
    <definedName name="___TT4">#REF!</definedName>
    <definedName name="___TT5" localSheetId="8">#REF!</definedName>
    <definedName name="___TT5" localSheetId="4">#REF!</definedName>
    <definedName name="___TT5" localSheetId="5">#REF!</definedName>
    <definedName name="___TT5">#REF!</definedName>
    <definedName name="___TT6" localSheetId="8">#REF!</definedName>
    <definedName name="___TT6" localSheetId="4">#REF!</definedName>
    <definedName name="___TT6" localSheetId="5">#REF!</definedName>
    <definedName name="___TT6">#REF!</definedName>
    <definedName name="___TT7" localSheetId="8">#REF!</definedName>
    <definedName name="___TT7" localSheetId="4">#REF!</definedName>
    <definedName name="___TT7" localSheetId="5">#REF!</definedName>
    <definedName name="___TT7">#REF!</definedName>
    <definedName name="___TT8" localSheetId="8">#REF!</definedName>
    <definedName name="___TT8" localSheetId="4">#REF!</definedName>
    <definedName name="___TT8" localSheetId="5">#REF!</definedName>
    <definedName name="___TT8">#REF!</definedName>
    <definedName name="___TT9" localSheetId="8">#REF!</definedName>
    <definedName name="___TT9" localSheetId="4">#REF!</definedName>
    <definedName name="___TT9" localSheetId="5">#REF!</definedName>
    <definedName name="___TT9">#REF!</definedName>
    <definedName name="__TT1" localSheetId="0">Obsah!$C$14</definedName>
    <definedName name="__TT10" localSheetId="0">Obsah!$C$25</definedName>
    <definedName name="__TT11" localSheetId="0">Obsah!$C$26</definedName>
    <definedName name="__TT12" localSheetId="0">Obsah!$C$27</definedName>
    <definedName name="__TT13" localSheetId="0">Obsah!$C$28</definedName>
    <definedName name="__TT14" localSheetId="0">Obsah!$C$29</definedName>
    <definedName name="__TT15" localSheetId="0">Obsah!$C$30</definedName>
    <definedName name="__TT16" localSheetId="0">Obsah!$C$31</definedName>
    <definedName name="__TT17" localSheetId="0">Obsah!$C$32</definedName>
    <definedName name="__TT18" localSheetId="0">Obsah!$C$33</definedName>
    <definedName name="__TT19" localSheetId="0">Obsah!$C$34</definedName>
    <definedName name="__TT2" localSheetId="0">Obsah!$C$15</definedName>
    <definedName name="__TT20" localSheetId="0">Obsah!#REF!</definedName>
    <definedName name="__TT3" localSheetId="0">Obsah!$C$16</definedName>
    <definedName name="__TT4" localSheetId="0">Obsah!$C$17</definedName>
    <definedName name="__TT5" localSheetId="0">Obsah!$C$18</definedName>
    <definedName name="__TT6" localSheetId="0">Obsah!#REF!</definedName>
    <definedName name="__TT7" localSheetId="0">Obsah!$C$19</definedName>
    <definedName name="__TT8" localSheetId="0">Obsah!#REF!</definedName>
    <definedName name="__TT9" localSheetId="0">Obsah!$C$24</definedName>
    <definedName name="_TT1" localSheetId="8">#REF!</definedName>
    <definedName name="_TT1" localSheetId="4">#REF!</definedName>
    <definedName name="_TT1" localSheetId="5">#REF!</definedName>
    <definedName name="_TT1" localSheetId="1">#REF!</definedName>
    <definedName name="_TT1">#REF!</definedName>
    <definedName name="_TT10" localSheetId="8">#REF!</definedName>
    <definedName name="_TT10" localSheetId="4">#REF!</definedName>
    <definedName name="_TT10" localSheetId="5">#REF!</definedName>
    <definedName name="_TT10" localSheetId="1">#REF!</definedName>
    <definedName name="_TT10">#REF!</definedName>
    <definedName name="_TT11" localSheetId="8">#REF!</definedName>
    <definedName name="_TT11" localSheetId="4">#REF!</definedName>
    <definedName name="_TT11" localSheetId="5">#REF!</definedName>
    <definedName name="_TT11" localSheetId="1">#REF!</definedName>
    <definedName name="_TT11">#REF!</definedName>
    <definedName name="_TT12" localSheetId="8">#REF!</definedName>
    <definedName name="_TT12" localSheetId="4">#REF!</definedName>
    <definedName name="_TT12" localSheetId="5">#REF!</definedName>
    <definedName name="_TT12" localSheetId="1">#REF!</definedName>
    <definedName name="_TT12">#REF!</definedName>
    <definedName name="_TT13" localSheetId="8">#REF!</definedName>
    <definedName name="_TT13" localSheetId="4">#REF!</definedName>
    <definedName name="_TT13" localSheetId="5">#REF!</definedName>
    <definedName name="_TT13" localSheetId="1">#REF!</definedName>
    <definedName name="_TT13">#REF!</definedName>
    <definedName name="_TT14" localSheetId="8">#REF!</definedName>
    <definedName name="_TT14" localSheetId="4">#REF!</definedName>
    <definedName name="_TT14" localSheetId="5">#REF!</definedName>
    <definedName name="_TT14" localSheetId="1">#REF!</definedName>
    <definedName name="_TT14">#REF!</definedName>
    <definedName name="_TT15" localSheetId="8">#REF!</definedName>
    <definedName name="_TT15" localSheetId="4">#REF!</definedName>
    <definedName name="_TT15" localSheetId="5">#REF!</definedName>
    <definedName name="_TT15" localSheetId="1">#REF!</definedName>
    <definedName name="_TT15">#REF!</definedName>
    <definedName name="_TT16" localSheetId="8">#REF!</definedName>
    <definedName name="_TT16" localSheetId="4">#REF!</definedName>
    <definedName name="_TT16" localSheetId="5">#REF!</definedName>
    <definedName name="_TT16" localSheetId="1">#REF!</definedName>
    <definedName name="_TT16">#REF!</definedName>
    <definedName name="_TT17" localSheetId="8">#REF!</definedName>
    <definedName name="_TT17" localSheetId="4">#REF!</definedName>
    <definedName name="_TT17" localSheetId="5">#REF!</definedName>
    <definedName name="_TT17" localSheetId="1">#REF!</definedName>
    <definedName name="_TT17">#REF!</definedName>
    <definedName name="_TT18" localSheetId="8">#REF!</definedName>
    <definedName name="_TT18" localSheetId="4">#REF!</definedName>
    <definedName name="_TT18" localSheetId="5">#REF!</definedName>
    <definedName name="_TT18" localSheetId="1">#REF!</definedName>
    <definedName name="_TT18">#REF!</definedName>
    <definedName name="_TT19" localSheetId="8">#REF!</definedName>
    <definedName name="_TT19" localSheetId="4">#REF!</definedName>
    <definedName name="_TT19" localSheetId="5">#REF!</definedName>
    <definedName name="_TT19" localSheetId="1">#REF!</definedName>
    <definedName name="_TT19">#REF!</definedName>
    <definedName name="_TT2" localSheetId="8">#REF!</definedName>
    <definedName name="_TT2" localSheetId="4">#REF!</definedName>
    <definedName name="_TT2" localSheetId="5">#REF!</definedName>
    <definedName name="_TT2" localSheetId="1">#REF!</definedName>
    <definedName name="_TT2">#REF!</definedName>
    <definedName name="_TT20" localSheetId="8">#REF!</definedName>
    <definedName name="_TT20" localSheetId="4">#REF!</definedName>
    <definedName name="_TT20" localSheetId="5">#REF!</definedName>
    <definedName name="_TT20" localSheetId="1">#REF!</definedName>
    <definedName name="_TT20">#REF!</definedName>
    <definedName name="_TT3" localSheetId="8">#REF!</definedName>
    <definedName name="_TT3" localSheetId="4">#REF!</definedName>
    <definedName name="_TT3" localSheetId="5">#REF!</definedName>
    <definedName name="_TT3" localSheetId="1">#REF!</definedName>
    <definedName name="_TT3">#REF!</definedName>
    <definedName name="_TT4" localSheetId="8">#REF!</definedName>
    <definedName name="_TT4" localSheetId="4">#REF!</definedName>
    <definedName name="_TT4" localSheetId="5">#REF!</definedName>
    <definedName name="_TT4" localSheetId="1">#REF!</definedName>
    <definedName name="_TT4">#REF!</definedName>
    <definedName name="_TT5" localSheetId="8">#REF!</definedName>
    <definedName name="_TT5" localSheetId="4">#REF!</definedName>
    <definedName name="_TT5" localSheetId="5">#REF!</definedName>
    <definedName name="_TT5" localSheetId="1">#REF!</definedName>
    <definedName name="_TT5">#REF!</definedName>
    <definedName name="_TT6" localSheetId="8">#REF!</definedName>
    <definedName name="_TT6" localSheetId="4">#REF!</definedName>
    <definedName name="_TT6" localSheetId="5">#REF!</definedName>
    <definedName name="_TT6" localSheetId="1">#REF!</definedName>
    <definedName name="_TT6">#REF!</definedName>
    <definedName name="_TT7" localSheetId="8">#REF!</definedName>
    <definedName name="_TT7" localSheetId="4">#REF!</definedName>
    <definedName name="_TT7" localSheetId="5">#REF!</definedName>
    <definedName name="_TT7" localSheetId="1">#REF!</definedName>
    <definedName name="_TT7">#REF!</definedName>
    <definedName name="_TT8" localSheetId="8">#REF!</definedName>
    <definedName name="_TT8" localSheetId="4">#REF!</definedName>
    <definedName name="_TT8" localSheetId="5">#REF!</definedName>
    <definedName name="_TT8" localSheetId="1">#REF!</definedName>
    <definedName name="_TT8">#REF!</definedName>
    <definedName name="_TT9" localSheetId="8">#REF!</definedName>
    <definedName name="_TT9" localSheetId="4">#REF!</definedName>
    <definedName name="_TT9" localSheetId="5">#REF!</definedName>
    <definedName name="_TT9" localSheetId="1">#REF!</definedName>
    <definedName name="_TT9">#REF!</definedName>
    <definedName name="a" localSheetId="0">#REF!</definedName>
    <definedName name="a" localSheetId="8">#REF!</definedName>
    <definedName name="a" localSheetId="4">#REF!</definedName>
    <definedName name="a" localSheetId="5">#REF!</definedName>
    <definedName name="a" localSheetId="1">#REF!</definedName>
    <definedName name="a" localSheetId="9">#REF!</definedName>
    <definedName name="a">#REF!</definedName>
    <definedName name="aa" localSheetId="8">#REF!</definedName>
    <definedName name="aa" localSheetId="4">#REF!</definedName>
    <definedName name="aa" localSheetId="5">#REF!</definedName>
    <definedName name="aa">#REF!</definedName>
    <definedName name="aaa">#REF!</definedName>
    <definedName name="autor" localSheetId="0">Obsah!$C$3</definedName>
    <definedName name="autor" localSheetId="8">#REF!</definedName>
    <definedName name="autor" localSheetId="4">#REF!</definedName>
    <definedName name="autor" localSheetId="5">#REF!</definedName>
    <definedName name="autor" localSheetId="1">#REF!</definedName>
    <definedName name="autor" localSheetId="9">#REF!</definedName>
    <definedName name="autor">#REF!</definedName>
    <definedName name="ctvrty" localSheetId="0">Obsah!$C$17</definedName>
    <definedName name="ctvrty" localSheetId="8">#REF!</definedName>
    <definedName name="ctvrty" localSheetId="4">#REF!</definedName>
    <definedName name="ctvrty" localSheetId="5">#REF!</definedName>
    <definedName name="ctvrty" localSheetId="1">#REF!</definedName>
    <definedName name="ctvrty" localSheetId="9">#REF!</definedName>
    <definedName name="ctvrty">#REF!</definedName>
    <definedName name="datum" localSheetId="0">Obsah!$C$2</definedName>
    <definedName name="datum" localSheetId="8">#REF!</definedName>
    <definedName name="datum" localSheetId="4">#REF!</definedName>
    <definedName name="datum" localSheetId="5">#REF!</definedName>
    <definedName name="datum" localSheetId="1">#REF!</definedName>
    <definedName name="datum" localSheetId="9">#REF!</definedName>
    <definedName name="datum">#REF!</definedName>
    <definedName name="druhy" localSheetId="0">Obsah!$C$15</definedName>
    <definedName name="druhy" localSheetId="8">#REF!</definedName>
    <definedName name="druhy" localSheetId="4">#REF!</definedName>
    <definedName name="druhy" localSheetId="5">#REF!</definedName>
    <definedName name="druhy" localSheetId="1">#REF!</definedName>
    <definedName name="druhy" localSheetId="9">#REF!</definedName>
    <definedName name="druhy">#REF!</definedName>
    <definedName name="nazev" localSheetId="0">Obsah!$C$1</definedName>
    <definedName name="nazev" localSheetId="8">#REF!</definedName>
    <definedName name="nazev" localSheetId="4">#REF!</definedName>
    <definedName name="nazev" localSheetId="5">#REF!</definedName>
    <definedName name="nazev" localSheetId="1">#REF!</definedName>
    <definedName name="nazev" localSheetId="9">#REF!</definedName>
    <definedName name="nazev">#REF!</definedName>
    <definedName name="_xlnm.Print_Area" localSheetId="0">Obsah!$A$1:$C$34</definedName>
    <definedName name="rrrrr">#REF!</definedName>
    <definedName name="treti" localSheetId="0">Obsah!$C$16</definedName>
    <definedName name="treti" localSheetId="8">#REF!</definedName>
    <definedName name="treti" localSheetId="4">#REF!</definedName>
    <definedName name="treti" localSheetId="5">#REF!</definedName>
    <definedName name="treti" localSheetId="1">#REF!</definedName>
    <definedName name="treti" localSheetId="9">#REF!</definedName>
    <definedName name="treti">#REF!</definedName>
    <definedName name="VZ_2023_seznam_položek_v_CETNOST" localSheetId="10">Práce!$A$5:$G$141</definedName>
    <definedName name="zzzz">#REF!</definedName>
  </definedNames>
  <calcPr calcId="145621" refMode="R1C1"/>
</workbook>
</file>

<file path=xl/calcChain.xml><?xml version="1.0" encoding="utf-8"?>
<calcChain xmlns="http://schemas.openxmlformats.org/spreadsheetml/2006/main">
  <c r="C59" i="1" l="1"/>
  <c r="C58" i="1"/>
  <c r="C57" i="1" s="1"/>
  <c r="F57" i="1"/>
  <c r="E57" i="1"/>
  <c r="D57" i="1"/>
  <c r="C56" i="1"/>
  <c r="C55" i="1"/>
  <c r="C54" i="1" s="1"/>
  <c r="F54" i="1"/>
  <c r="E54" i="1"/>
  <c r="D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F37" i="1"/>
  <c r="E37" i="1"/>
  <c r="D37" i="1"/>
  <c r="C36" i="1"/>
  <c r="C35" i="1"/>
  <c r="C34" i="1"/>
  <c r="C33" i="1"/>
  <c r="C32" i="1"/>
  <c r="C31" i="1"/>
  <c r="C30" i="1"/>
  <c r="C29" i="1"/>
  <c r="C28" i="1"/>
  <c r="C27" i="1"/>
  <c r="C26" i="1" s="1"/>
  <c r="F26" i="1"/>
  <c r="E26" i="1"/>
  <c r="D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F6" i="1"/>
  <c r="E6" i="1"/>
  <c r="E60" i="1" s="1"/>
  <c r="D6" i="1"/>
  <c r="D7" i="7"/>
  <c r="D3" i="7"/>
  <c r="E270" i="14"/>
  <c r="I270" i="14" s="1"/>
  <c r="E269" i="14"/>
  <c r="E268" i="14" s="1"/>
  <c r="I268" i="14" s="1"/>
  <c r="E267" i="14"/>
  <c r="E266" i="14"/>
  <c r="E265" i="14"/>
  <c r="I265" i="14" s="1"/>
  <c r="E264" i="14"/>
  <c r="E263" i="14"/>
  <c r="I263" i="14" s="1"/>
  <c r="I261" i="14"/>
  <c r="E261" i="14"/>
  <c r="E260" i="14"/>
  <c r="E259" i="14"/>
  <c r="I259" i="14" s="1"/>
  <c r="E258" i="14"/>
  <c r="E257" i="14"/>
  <c r="E256" i="14"/>
  <c r="E255" i="14"/>
  <c r="E254" i="14"/>
  <c r="E253" i="14"/>
  <c r="E252" i="14"/>
  <c r="E251" i="14"/>
  <c r="E250" i="14"/>
  <c r="E249" i="14"/>
  <c r="I249" i="14" s="1"/>
  <c r="E248" i="14"/>
  <c r="E247" i="14"/>
  <c r="I247" i="14" s="1"/>
  <c r="E246" i="14"/>
  <c r="E245" i="14"/>
  <c r="I245" i="14" s="1"/>
  <c r="E244" i="14"/>
  <c r="E243" i="14"/>
  <c r="E242" i="14" s="1"/>
  <c r="I242" i="14" s="1"/>
  <c r="E241" i="14"/>
  <c r="E240" i="14"/>
  <c r="E239" i="14"/>
  <c r="I239" i="14" s="1"/>
  <c r="C238" i="14"/>
  <c r="E238" i="14" s="1"/>
  <c r="E237" i="14" s="1"/>
  <c r="I237" i="14" s="1"/>
  <c r="E236" i="14"/>
  <c r="E235" i="14"/>
  <c r="E234" i="14"/>
  <c r="I234" i="14" s="1"/>
  <c r="E233" i="14"/>
  <c r="E232" i="14"/>
  <c r="E231" i="14" s="1"/>
  <c r="I231" i="14" s="1"/>
  <c r="E230" i="14"/>
  <c r="E229" i="14"/>
  <c r="I229" i="14" s="1"/>
  <c r="E228" i="14"/>
  <c r="E227" i="14"/>
  <c r="E226" i="14"/>
  <c r="E224" i="14" s="1"/>
  <c r="I224" i="14" s="1"/>
  <c r="E225" i="14"/>
  <c r="E223" i="14"/>
  <c r="E222" i="14"/>
  <c r="E221" i="14"/>
  <c r="I221" i="14" s="1"/>
  <c r="E220" i="14"/>
  <c r="E218" i="14" s="1"/>
  <c r="I218" i="14" s="1"/>
  <c r="E219" i="14"/>
  <c r="E217" i="14"/>
  <c r="E216" i="14"/>
  <c r="E215" i="14"/>
  <c r="E214" i="14"/>
  <c r="E213" i="14"/>
  <c r="E212" i="14"/>
  <c r="E211" i="14"/>
  <c r="E210" i="14"/>
  <c r="E209" i="14"/>
  <c r="E208" i="14"/>
  <c r="E207" i="14"/>
  <c r="E206" i="14"/>
  <c r="E205" i="14"/>
  <c r="E204" i="14"/>
  <c r="E203" i="14"/>
  <c r="E202" i="14"/>
  <c r="E201" i="14"/>
  <c r="E200" i="14"/>
  <c r="E199" i="14"/>
  <c r="E198" i="14"/>
  <c r="E197" i="14"/>
  <c r="E196" i="14"/>
  <c r="E195" i="14"/>
  <c r="E194" i="14"/>
  <c r="E193" i="14"/>
  <c r="E192" i="14"/>
  <c r="E191" i="14"/>
  <c r="E190" i="14"/>
  <c r="E189" i="14"/>
  <c r="E188" i="14"/>
  <c r="E187" i="14"/>
  <c r="E186" i="14"/>
  <c r="E185" i="14"/>
  <c r="E184" i="14"/>
  <c r="E183" i="14"/>
  <c r="E182" i="14"/>
  <c r="E181" i="14"/>
  <c r="E180" i="14"/>
  <c r="E179" i="14"/>
  <c r="E178" i="14"/>
  <c r="E177" i="14"/>
  <c r="E176" i="14"/>
  <c r="E175" i="14"/>
  <c r="E174" i="14"/>
  <c r="E173" i="14"/>
  <c r="E172" i="14"/>
  <c r="E171" i="14"/>
  <c r="E170" i="14"/>
  <c r="E169" i="14"/>
  <c r="E168" i="14"/>
  <c r="E167" i="14"/>
  <c r="E166" i="14"/>
  <c r="E165" i="14"/>
  <c r="E164" i="14"/>
  <c r="E163" i="14"/>
  <c r="E162" i="14"/>
  <c r="E161" i="14"/>
  <c r="E160" i="14"/>
  <c r="E159" i="14"/>
  <c r="E158" i="14"/>
  <c r="E157" i="14"/>
  <c r="E156" i="14"/>
  <c r="E155" i="14"/>
  <c r="E154" i="14"/>
  <c r="E153" i="14"/>
  <c r="E152" i="14"/>
  <c r="E151" i="14"/>
  <c r="E150" i="14"/>
  <c r="E149" i="14"/>
  <c r="E143" i="14" s="1"/>
  <c r="I143" i="14" s="1"/>
  <c r="E148" i="14"/>
  <c r="E147" i="14"/>
  <c r="E146" i="14"/>
  <c r="E145" i="14"/>
  <c r="E144" i="14"/>
  <c r="E142" i="14"/>
  <c r="E141" i="14" s="1"/>
  <c r="I141" i="14" s="1"/>
  <c r="E140" i="14"/>
  <c r="E139" i="14"/>
  <c r="E138" i="14"/>
  <c r="I138" i="14" s="1"/>
  <c r="E137" i="14"/>
  <c r="E136" i="14" s="1"/>
  <c r="I136" i="14" s="1"/>
  <c r="E135" i="14"/>
  <c r="E134" i="14"/>
  <c r="I134" i="14" s="1"/>
  <c r="E133" i="14"/>
  <c r="E132" i="14"/>
  <c r="E131" i="14"/>
  <c r="E130" i="14"/>
  <c r="E129" i="14" s="1"/>
  <c r="I129" i="14" s="1"/>
  <c r="E128" i="14"/>
  <c r="E127" i="14"/>
  <c r="E126" i="14"/>
  <c r="E125" i="14"/>
  <c r="E124" i="14"/>
  <c r="E123" i="14"/>
  <c r="E120" i="14" s="1"/>
  <c r="I120" i="14" s="1"/>
  <c r="E122" i="14"/>
  <c r="E121" i="14"/>
  <c r="E119" i="14"/>
  <c r="E118" i="14"/>
  <c r="E117" i="14"/>
  <c r="E116" i="14"/>
  <c r="E115" i="14"/>
  <c r="E114" i="14"/>
  <c r="E113" i="14"/>
  <c r="E112" i="14"/>
  <c r="E111" i="14"/>
  <c r="E110" i="14"/>
  <c r="E109" i="14"/>
  <c r="E108" i="14"/>
  <c r="E104" i="14" s="1"/>
  <c r="I104" i="14" s="1"/>
  <c r="E107" i="14"/>
  <c r="E106" i="14"/>
  <c r="E105" i="14"/>
  <c r="E103" i="14"/>
  <c r="E102" i="14"/>
  <c r="E101" i="14" s="1"/>
  <c r="I101" i="14" s="1"/>
  <c r="E100" i="14"/>
  <c r="E99" i="14"/>
  <c r="E98" i="14"/>
  <c r="I98" i="14" s="1"/>
  <c r="E97" i="14"/>
  <c r="E96" i="14"/>
  <c r="E95" i="14"/>
  <c r="E94" i="14" s="1"/>
  <c r="I94" i="14" s="1"/>
  <c r="E93" i="14"/>
  <c r="E92" i="14"/>
  <c r="E91" i="14"/>
  <c r="E90" i="14"/>
  <c r="E89" i="14"/>
  <c r="I89" i="14" s="1"/>
  <c r="E88" i="14"/>
  <c r="E87" i="14"/>
  <c r="E86" i="14"/>
  <c r="E85" i="14"/>
  <c r="E84" i="14"/>
  <c r="E83" i="14"/>
  <c r="E82" i="14"/>
  <c r="I82" i="14" s="1"/>
  <c r="E81" i="14"/>
  <c r="E80" i="14"/>
  <c r="E79" i="14"/>
  <c r="E78" i="14"/>
  <c r="E77" i="14"/>
  <c r="E76" i="14"/>
  <c r="E75" i="14"/>
  <c r="E74" i="14"/>
  <c r="E68" i="14" s="1"/>
  <c r="I68" i="14" s="1"/>
  <c r="E73" i="14"/>
  <c r="E72" i="14"/>
  <c r="E71" i="14"/>
  <c r="E70" i="14"/>
  <c r="E69" i="14"/>
  <c r="E67" i="14"/>
  <c r="E66" i="14" s="1"/>
  <c r="I66" i="14" s="1"/>
  <c r="E65" i="14"/>
  <c r="E64" i="14"/>
  <c r="E63" i="14"/>
  <c r="E62" i="14"/>
  <c r="E61" i="14"/>
  <c r="E60" i="14"/>
  <c r="E59" i="14"/>
  <c r="E58" i="14"/>
  <c r="E57" i="14"/>
  <c r="E56" i="14"/>
  <c r="E55" i="14"/>
  <c r="E54" i="14"/>
  <c r="E53" i="14"/>
  <c r="E52" i="14"/>
  <c r="E48" i="14" s="1"/>
  <c r="I48" i="14" s="1"/>
  <c r="E51" i="14"/>
  <c r="E50" i="14"/>
  <c r="E49" i="14"/>
  <c r="E47" i="14"/>
  <c r="E46" i="14"/>
  <c r="E45" i="14"/>
  <c r="E40" i="14" s="1"/>
  <c r="I40" i="14" s="1"/>
  <c r="E44" i="14"/>
  <c r="E43" i="14"/>
  <c r="E42" i="14"/>
  <c r="E41" i="14"/>
  <c r="E39" i="14"/>
  <c r="E38" i="14"/>
  <c r="E36" i="14" s="1"/>
  <c r="I36" i="14" s="1"/>
  <c r="E37" i="14"/>
  <c r="E35" i="14"/>
  <c r="E34" i="14"/>
  <c r="E33" i="14"/>
  <c r="E32" i="14"/>
  <c r="I32" i="14" s="1"/>
  <c r="E31" i="14"/>
  <c r="E30" i="14"/>
  <c r="E29" i="14"/>
  <c r="E28" i="14"/>
  <c r="E27" i="14"/>
  <c r="E26" i="14"/>
  <c r="E25" i="14"/>
  <c r="I25" i="14" s="1"/>
  <c r="E24" i="14"/>
  <c r="E23" i="14"/>
  <c r="E22" i="14"/>
  <c r="E21" i="14"/>
  <c r="E20" i="14"/>
  <c r="E19" i="14"/>
  <c r="I19" i="14" s="1"/>
  <c r="E18" i="14"/>
  <c r="E17" i="14"/>
  <c r="E16" i="14"/>
  <c r="E15" i="14"/>
  <c r="E14" i="14"/>
  <c r="E13" i="14"/>
  <c r="E12" i="14"/>
  <c r="E11" i="14"/>
  <c r="E10" i="14"/>
  <c r="E5" i="14" s="1"/>
  <c r="I5" i="14" s="1"/>
  <c r="E9" i="14"/>
  <c r="E8" i="14"/>
  <c r="E7" i="14"/>
  <c r="E6" i="14"/>
  <c r="C6" i="1" l="1"/>
  <c r="C37" i="1"/>
  <c r="D60" i="1"/>
  <c r="F60" i="1"/>
  <c r="G273" i="14"/>
  <c r="G274" i="14" s="1"/>
  <c r="C60" i="1" l="1"/>
  <c r="D8" i="7" l="1"/>
  <c r="D4" i="7" l="1"/>
  <c r="D11" i="7" s="1"/>
  <c r="D10" i="7"/>
  <c r="B22" i="2" l="1"/>
</calcChain>
</file>

<file path=xl/sharedStrings.xml><?xml version="1.0" encoding="utf-8"?>
<sst xmlns="http://schemas.openxmlformats.org/spreadsheetml/2006/main" count="1133" uniqueCount="279">
  <si>
    <t>druhy prvků</t>
  </si>
  <si>
    <t>množství</t>
  </si>
  <si>
    <t>mj</t>
  </si>
  <si>
    <t>celkem</t>
  </si>
  <si>
    <t>rovina</t>
  </si>
  <si>
    <t>svah 1:5-1:2</t>
  </si>
  <si>
    <t>svah 1:2-1:1</t>
  </si>
  <si>
    <t>m2</t>
  </si>
  <si>
    <t>devastované plochy</t>
  </si>
  <si>
    <t>chodníky</t>
  </si>
  <si>
    <t>ruderální porosty</t>
  </si>
  <si>
    <t>schodiště</t>
  </si>
  <si>
    <t>smíšené záhony</t>
  </si>
  <si>
    <t>trávníky</t>
  </si>
  <si>
    <t>trvalkové záhony</t>
  </si>
  <si>
    <t>tvarované dřeviny</t>
  </si>
  <si>
    <t>záhony růží</t>
  </si>
  <si>
    <t>zapojené porosty</t>
  </si>
  <si>
    <t>zpevněné plochy</t>
  </si>
  <si>
    <t>základní střední</t>
  </si>
  <si>
    <t>rozvolněné skupiny keřů</t>
  </si>
  <si>
    <t>základní intenzivní</t>
  </si>
  <si>
    <t>bezpečnostní zóna</t>
  </si>
  <si>
    <t>pískoviště</t>
  </si>
  <si>
    <t>pro komunikace se zimní údržbou</t>
  </si>
  <si>
    <t>pro komunikace s ruční zimní údržbou</t>
  </si>
  <si>
    <t xml:space="preserve">intenzitní třída údržby </t>
  </si>
  <si>
    <t xml:space="preserve">Souhrn udržovaných prvků </t>
  </si>
  <si>
    <t>Výměra udržovaných prvků celkem</t>
  </si>
  <si>
    <t>Seznam ploch v oblasti</t>
  </si>
  <si>
    <t>Název plochy</t>
  </si>
  <si>
    <t>výměra [m2]</t>
  </si>
  <si>
    <t>Výměra celkem</t>
  </si>
  <si>
    <t>veřejná zakázka</t>
  </si>
  <si>
    <t>datum:</t>
  </si>
  <si>
    <t>zpracoval:</t>
  </si>
  <si>
    <t>MGM Mladý</t>
  </si>
  <si>
    <t>Seznam příloh pro veřejnou zakázku</t>
  </si>
  <si>
    <t>x</t>
  </si>
  <si>
    <t>vysvětlivky:</t>
  </si>
  <si>
    <r>
      <t xml:space="preserve">Tabulka </t>
    </r>
    <r>
      <rPr>
        <b/>
        <sz val="10"/>
        <rFont val="Arial CE"/>
        <family val="2"/>
        <charset val="238"/>
      </rPr>
      <t>Množství požadovaných činností za období</t>
    </r>
    <r>
      <rPr>
        <sz val="10"/>
        <rFont val="Arial CE"/>
        <family val="2"/>
        <charset val="238"/>
      </rPr>
      <t xml:space="preserve"> určuje předpokládaný rozsah pravidelně prováděných prací za celé období zakázky. Do ohraničených polí tabulky ve sloupci </t>
    </r>
    <r>
      <rPr>
        <b/>
        <sz val="10"/>
        <rFont val="Arial CE"/>
        <family val="2"/>
        <charset val="238"/>
      </rPr>
      <t>cena za j.</t>
    </r>
    <r>
      <rPr>
        <sz val="10"/>
        <rFont val="Arial CE"/>
        <family val="2"/>
        <charset val="238"/>
      </rPr>
      <t xml:space="preserve"> vyplňte:</t>
    </r>
  </si>
  <si>
    <r>
      <t>cenu za jednotku</t>
    </r>
    <r>
      <rPr>
        <sz val="10"/>
        <rFont val="Arial CE"/>
        <family val="2"/>
        <charset val="238"/>
      </rPr>
      <t xml:space="preserve"> = cena bez DPH za jednotku pro příslušnou ceníkovou položku sloužící k výpočtu nabídkové ceny</t>
    </r>
  </si>
  <si>
    <t>V elektronické verzi tabulky se automaticky vyplní:</t>
  </si>
  <si>
    <r>
      <t>cena celkem</t>
    </r>
    <r>
      <rPr>
        <sz val="10"/>
        <rFont val="Arial CE"/>
        <charset val="238"/>
      </rPr>
      <t xml:space="preserve"> = množství </t>
    </r>
    <r>
      <rPr>
        <b/>
        <sz val="10"/>
        <rFont val="Arial CE"/>
        <family val="2"/>
        <charset val="238"/>
      </rPr>
      <t xml:space="preserve">x </t>
    </r>
    <r>
      <rPr>
        <sz val="10"/>
        <rFont val="Arial CE"/>
        <charset val="238"/>
      </rPr>
      <t>cena za jednotku; bez DPH</t>
    </r>
  </si>
  <si>
    <r>
      <t>Cena celkem za období bez DPH</t>
    </r>
    <r>
      <rPr>
        <sz val="10"/>
        <rFont val="Arial CE"/>
        <charset val="238"/>
      </rPr>
      <t xml:space="preserve"> = součet všech cen celkem</t>
    </r>
  </si>
  <si>
    <r>
      <t xml:space="preserve">Cena celkem za období včetně DPH </t>
    </r>
    <r>
      <rPr>
        <sz val="10"/>
        <rFont val="Arial CE"/>
        <charset val="238"/>
      </rPr>
      <t>= cena celkem za rok bez DPH * DPH 21%</t>
    </r>
  </si>
  <si>
    <r>
      <t xml:space="preserve">v tabulce k vyplnění je přístupný pro změny jen sloupec </t>
    </r>
    <r>
      <rPr>
        <b/>
        <sz val="10"/>
        <rFont val="Arial CE"/>
        <charset val="238"/>
      </rPr>
      <t>cena za j.</t>
    </r>
  </si>
  <si>
    <r>
      <t xml:space="preserve">V tabulce </t>
    </r>
    <r>
      <rPr>
        <b/>
        <sz val="10"/>
        <rFont val="Arial CE"/>
        <charset val="238"/>
      </rPr>
      <t>Jednotkové ceny pro nepravidelně prováděné práce</t>
    </r>
    <r>
      <rPr>
        <sz val="10"/>
        <rFont val="Arial CE"/>
        <family val="2"/>
        <charset val="238"/>
      </rPr>
      <t xml:space="preserve"> vyplňte:</t>
    </r>
  </si>
  <si>
    <t>terminologie:</t>
  </si>
  <si>
    <t>Soubor tabulkových a grafických údajů o zeleni v určitém území vytvořený pro potřeby správy zeleně. Eviduje podrobně údaje o jednotlivých prvcích nacházejících se v území a umožňuje další analýzu dat.</t>
  </si>
  <si>
    <t>Prvek</t>
  </si>
  <si>
    <t>Nejmenší jednotka, která je v pasportu zeleně samostatně sledována. Je zakreslena v grafické části pasportu a její parametry jsou zapsány v tabulkové části. Parametry rozumíme zejména druh prvku, jeho velikost a kvalitu.</t>
  </si>
  <si>
    <t>Soubor všech prvků pasportu zeleně nacházejících se na určitém vymezeném území. Např.: Park XY, Sídliště W, Zeleň v ulici AB atp. Každá lokalita je jednoznačně určena názvem a identifikačním číslem.</t>
  </si>
  <si>
    <t>Údržba veřejné zeleně a úklid veřejných prostranství ve správě MČ Praha 12</t>
  </si>
  <si>
    <t>Seznam ploch</t>
  </si>
  <si>
    <t>Souhrn udržovaných prvků</t>
  </si>
  <si>
    <t>Seznam prací v údržbě zeleně pro jednotlivé intenzitní třídy údržby</t>
  </si>
  <si>
    <t>Technická specifikace položek</t>
  </si>
  <si>
    <t>Množství požadovaných činností za období</t>
  </si>
  <si>
    <t>Rekapitulace - nabídková cena</t>
  </si>
  <si>
    <r>
      <t xml:space="preserve">Pasport zeleně </t>
    </r>
    <r>
      <rPr>
        <sz val="10"/>
        <rFont val="Arial CE"/>
        <family val="2"/>
        <charset val="238"/>
      </rPr>
      <t>(přílohy jsou sestaveny na základě aktuálních dat pasportu zeleně Městské části Praha 12)</t>
    </r>
  </si>
  <si>
    <t>Oblast</t>
  </si>
  <si>
    <t>Plocha</t>
  </si>
  <si>
    <t>Vymezená část oblasti určená názvem a identifikačním číslem</t>
  </si>
  <si>
    <r>
      <rPr>
        <b/>
        <sz val="10"/>
        <rFont val="Arial CE"/>
        <charset val="238"/>
      </rPr>
      <t xml:space="preserve">Index cen </t>
    </r>
    <r>
      <rPr>
        <sz val="10"/>
        <rFont val="Arial CE"/>
        <family val="2"/>
        <charset val="238"/>
      </rPr>
      <t>pro ostatní položky ceníku C-823-1 (Ceníkové ceny násobené tímto indexem budou použity pro objednávání nepravidelně prováděných prací u položek, které nejsou jednotlivě uvedeny v tabulce Množství požadovaných čiností)</t>
    </r>
  </si>
  <si>
    <t>Intenzitní třída údržby</t>
  </si>
  <si>
    <t>Určuje prováděné práce a jejich četnosti pro jednotlivé druhy prvků v pasportu</t>
  </si>
  <si>
    <t>Technická specifikace položek údržby</t>
  </si>
  <si>
    <t>Pozor! Všechny položky, včetně položek převzatých z ceníku C-823-1, zahrnují také dodávku potřebných materiálů a odvoz a likvidaci případného odpadu, pokud není uvedeno jinak.</t>
  </si>
  <si>
    <t>číslo položky</t>
  </si>
  <si>
    <t>název a popis položky</t>
  </si>
  <si>
    <t>m.j.</t>
  </si>
  <si>
    <t>Úklid ploch</t>
  </si>
  <si>
    <t>Vyvážení odpadkových košů</t>
  </si>
  <si>
    <t>ks</t>
  </si>
  <si>
    <t>Vyvážení odpadkových košů ve stanovených termínech s případným sběrem odpadků kolem koše. 2x týdně - Po a Čt nebo Ú a Pá vždy do 15,00; - 3x týdně - Po, St a Pá vždy do 15,00</t>
  </si>
  <si>
    <t>Odstranění sněhu z pěších komunikací</t>
  </si>
  <si>
    <t>Odstranění sněhu z pěších komunikací mechanizovaně radlicí nebo kartáčem</t>
  </si>
  <si>
    <t>Posyp pěších komunikací</t>
  </si>
  <si>
    <t>Posyp pěších komunikací inertním materiálem. Včetně ceny posypového materiálu.</t>
  </si>
  <si>
    <t>Odstranění zmrazků a nášlapků z pěších komunikací</t>
  </si>
  <si>
    <t>Na místech a v termínech určených správcem zeleně.</t>
  </si>
  <si>
    <t>Běžná kontrola a údržba hřišť dle EN ČSN 1176 - 7</t>
  </si>
  <si>
    <r>
      <t xml:space="preserve">Běžná kontrola vybraných dětských hřišť a sportovišť dle EN ČSN 1176 - 7 včetně zápisu do deníku (vizuální kontrola herních prvků zda nejsou viditelně poškozeny, </t>
    </r>
    <r>
      <rPr>
        <sz val="10"/>
        <rFont val="Arial CE"/>
        <charset val="238"/>
      </rPr>
      <t>včetně kontroly mobiliáře a oplocení) a údržba (sběr kamenů, střepů a podobných předmětů z bezpečnostních zón a pískovišť, jejich uhrabání, sběr odpadků na DH 1x týdně vždy ve středu do 15,00 hod. Při souvislé vrstvě sněhu a za mrazu se práce neprovádějí.</t>
    </r>
  </si>
  <si>
    <t>Ruční odstranění sněhu z pěších komunikací</t>
  </si>
  <si>
    <t>Odstraňování sněhu z pěších komunikací - chodníků, zpevněných ploch a schodišť - ručně tam, kde není možný průjezd mechanizace.</t>
  </si>
  <si>
    <t>Ruční posyp pěších komunikací</t>
  </si>
  <si>
    <t>Posyp pěších komunikací - chodníků, zpevněných ploch a schodišť - inertním materiálem tam, kde není možný průjezd mechanizace. Včetně ceny posypového materiálu.</t>
  </si>
  <si>
    <t>Údržba bezpečnostních zón u herních prvků</t>
  </si>
  <si>
    <t>Údržba bezpečnostních zón herních prvků spočívá v překopání zón, vyhrabání nevhodných předmětů a doplnění písku (zrnitost 0,2-2 mm, praný, bez hlinitých příměsí), kačírku (zrnitost 2-8 mm, oblé hrany, nedrcený) nebo drcené kůry dle výšky pádu na 30 nebo 40 cm.</t>
  </si>
  <si>
    <t>Celoroční údržba smíšených záhonů</t>
  </si>
  <si>
    <t>Druh prvku smíšené záhony se skládá z různých vegetačních prvků, např: trávníku, keřů, trvalek, letniček, růží atp. Každá část se udržuje jako odpovídající položky v běžné údržbě včetně zálivky a dovozu vody. Pro potřeby veřejné zakázky jsou do výměry smíšených záhonů zahrnuty také květinové skalky, trvalkové a letničkové záhony. Položka neobsahuje úklid.</t>
  </si>
  <si>
    <t>Řez tvarovaných dřevin</t>
  </si>
  <si>
    <t>Drobné opravy na hřištích</t>
  </si>
  <si>
    <t>hod</t>
  </si>
  <si>
    <t>Drobné opravy oplocení, herních a sportovních prvků atp. na hřištích včetně dodávky potřebných materiálů. Položka je stanovena  jako hodinová sazba na výměru hřišť. Počítá se na 150 m2 hřiště 4 hodiny za rok (1 hodina čtvrtletně).</t>
  </si>
  <si>
    <t>Odstranění černých skládek</t>
  </si>
  <si>
    <t>Úklid většího objemu odpadu (do 1 m3) nad rámec běžného úklidu (R - položka 01). Množství je stanoveno podle celkové výměry ploch pro úklid hodinovou sazbou. Počítá se na 10000 m2 výměry 4 hodiny za rok (1 hodina čtvrtletně). Skládka objemného odpadu nad 1 m3 bude neprodleně oznámena objednateli, odboru životního prostředí.</t>
  </si>
  <si>
    <t>Doplňování sáčku na psí exkrementy k odpadkovým košům</t>
  </si>
  <si>
    <r>
      <t xml:space="preserve">Doplnění sáčků na psí exkrementy při vyvážení odpadkových košů </t>
    </r>
    <r>
      <rPr>
        <sz val="10"/>
        <rFont val="Arial CE"/>
        <charset val="238"/>
      </rPr>
      <t>u košů se schránkou na papírové soupravy na psí exkrementy. Cena je stanovena jen za práci, sáčky dodává MČ Praha 12.</t>
    </r>
  </si>
  <si>
    <t>Index pro ostatní ceníkové položky</t>
  </si>
  <si>
    <t>číslo a popis ceníkové položky</t>
  </si>
  <si>
    <t>množství za rok</t>
  </si>
  <si>
    <t>cena za j.</t>
  </si>
  <si>
    <t>cena celkem</t>
  </si>
  <si>
    <t>+</t>
  </si>
  <si>
    <t>druh prvku</t>
  </si>
  <si>
    <t>četnost</t>
  </si>
  <si>
    <t>111151121 Pokosení trávníku parkového pl do 1000 m2 s odvozem do 20 km v rovině a svahu do 1:5 [m2]</t>
  </si>
  <si>
    <t>111151122 Pokosení trávníku parkového pl do 1000 m2 s odvozem do 20 km ve svahu přes 1:5 do 1:2 [m2]</t>
  </si>
  <si>
    <t>111151123 Pokosení trávníku parkového pl do 1000 m2 s odvozem do 20 km ve svahu přes 1:2 do 1:1 [m2]</t>
  </si>
  <si>
    <t>111151131 Pokosení trávníku lučního pl do 1000 m2 s odvozem do 20 km v rovině a svahu do 1:5 [m2]</t>
  </si>
  <si>
    <t>111151132 Pokosení trávníku lučního pl do 1000 m2 s odvozem do 20 km ve svahu přes 1:5 do 1:2 [m2]</t>
  </si>
  <si>
    <t>184806151 Řez keřů netrnitých průklestem D koruny do 1,5 m [kus]</t>
  </si>
  <si>
    <t>184806171 Řez keřů netrnitých zmlazením D koruny do 1,5 m [kus]</t>
  </si>
  <si>
    <t>185804311 Zalití rostlin vodou plocha do 20 m2 [m3]</t>
  </si>
  <si>
    <t>nové výsadby stromů</t>
  </si>
  <si>
    <t>185811111 Shrabání listí bez pokryvných rostlin vrstvy do 50 mm pl do 1000 m2 v rovině a svahu do 1:5 [m2]</t>
  </si>
  <si>
    <t>185811121 Shrabání listí bez pokryvných rostlin vrstvy do 50 mm pl do 1000 m2 ve svahu přes 1:5 do 1:2 [m2]</t>
  </si>
  <si>
    <t>185811131 Shrabání listí bez pokryvných rostlin vrstvy do 50 mm pl do 1000 m2 ve svahu přes 1:2 do 1:1 [m2]</t>
  </si>
  <si>
    <t>185811152 Shrabání listí s pokryvnými rostlinami vrstvy přes 50 do 100 mm pl do 1000 m2 v rovině a svahu do 1:5 [m2]</t>
  </si>
  <si>
    <t>185811162 Shrabání listí s pokryvnými rostlinami vrstvy přes 50 do 100 mm pl do 1000 m2 ve svahu přes 1:5 do 1:2 [m2]</t>
  </si>
  <si>
    <t>185811211 Vyhrabání trávníku souvislé pl do 1000 m2 v rovině a svahu do 1:5 [m2]</t>
  </si>
  <si>
    <t>185811212 Vyhrabání trávníku souvislé pl do 1000 m2 ve svahu přes 1:5 do 1:2 [m2]</t>
  </si>
  <si>
    <t>185811213 Vyhrabání trávníku souvislé pl do 1000 m2 ve svahu přes 1:2 do 1:1 [m2]</t>
  </si>
  <si>
    <t>185851121 Dovoz vody pro zálivku rostlin za vzdálenost do 1000 m [m3]</t>
  </si>
  <si>
    <t>185851129 Příplatek k dovozu vody pro zálivku rostlin do 1000 m ZKD 1000 m [m3]</t>
  </si>
  <si>
    <t>589117111 Udržování krytů ploch hlinitopísčitých tl do 20 mm pro tělovýchovu - odplevelením a odvozem odpadu [m2]</t>
  </si>
  <si>
    <t>936004212 Udržování dětských pískovišť s výměnou písku [m3]</t>
  </si>
  <si>
    <t>999990001 Úklid ploch [m2]</t>
  </si>
  <si>
    <t>999990002 Vyvážení odpadkových košů [ks]</t>
  </si>
  <si>
    <t>odpadkové koše</t>
  </si>
  <si>
    <t>999990003 Odstranění sněhu z pěších komunikací [m2]</t>
  </si>
  <si>
    <t>999990005 Úklid posypového materiálu [m2]</t>
  </si>
  <si>
    <t>999990010 Zastřižení keřů podél komunikací [m2]</t>
  </si>
  <si>
    <t>plocha pro zastřižení</t>
  </si>
  <si>
    <t>999990011 Odstranění zmrazků a nášlapků z pěších komunikací [m2]</t>
  </si>
  <si>
    <t>999990012 Posyp pěších komunikací [m2]</t>
  </si>
  <si>
    <t>999990016 Běžná kontrola a údržba hřišť dle EN ČSN 1176 - 7 [m2]</t>
  </si>
  <si>
    <t>výměra dětských a sportovních hřišť</t>
  </si>
  <si>
    <t>999990020 Ruční odstranění sněhu z pěších komunikací [m2]</t>
  </si>
  <si>
    <t>999990021 Ruční posyp pěších komunikací [m2]</t>
  </si>
  <si>
    <t>999990022 Údržba bezpečnostních zón u herních prvků [m2]</t>
  </si>
  <si>
    <t>999990024 Překopání písku v pískovišti [m2]</t>
  </si>
  <si>
    <t>999990027 Celoroční údržba smíšených záhonů [m2]</t>
  </si>
  <si>
    <t>999990029 Řez tvarovaných dřevin [m2]</t>
  </si>
  <si>
    <t>povrch tvarovaných dřevin</t>
  </si>
  <si>
    <t>999990030 Drobné opravy na hřištích [hod]</t>
  </si>
  <si>
    <t>hodinová sazba</t>
  </si>
  <si>
    <t>999990031 Odstranění černých skládek [hod]</t>
  </si>
  <si>
    <t>999990039 Doplňování sáčku na psí exkrementy k odpadkovým košům [ks]</t>
  </si>
  <si>
    <t>odpadkové koše na PE</t>
  </si>
  <si>
    <t>999990054 Vyčištění obrubníků [m]</t>
  </si>
  <si>
    <t>délka obrubníků</t>
  </si>
  <si>
    <t>Cena celkem za období bez DPH</t>
  </si>
  <si>
    <t>Cena celkem za období včetně DPH</t>
  </si>
  <si>
    <t>Úklid posypového materiálu</t>
  </si>
  <si>
    <t>Zametení a odvoz materiálu použitého na posyp komunikací. Provádí se v termínech podle pokynů správce zeleně.</t>
  </si>
  <si>
    <t>Zastřižení keřů podél komunikací [m2]</t>
  </si>
  <si>
    <t>Pravidelné odstraňování větviček keřů zasahujících do průchozího nebo průjezdného profilu komunikací. Plocha pro zastřižení je určena délkou části komunikace podél které se zastřižení provádí a výškou, do které se keře zastřihávají.</t>
  </si>
  <si>
    <t>Do cen prací pro zimní údržbu komunikací je třeba zahrnout i pohotovost pracovníků.</t>
  </si>
  <si>
    <t>Překopání písku v pískovišti</t>
  </si>
  <si>
    <t>Nakypření a urovnání písku v pískovištích</t>
  </si>
  <si>
    <r>
      <t xml:space="preserve">Jako plocha pro řez je stanoven povrch porostu (výměra + (obvod x výška)  Průměrná výška řezaných porostů je 1,5 m. </t>
    </r>
    <r>
      <rPr>
        <b/>
        <sz val="10"/>
        <color indexed="10"/>
        <rFont val="Arial CE"/>
        <charset val="238"/>
      </rPr>
      <t xml:space="preserve">Nezaměnit s položkou ceníku C-823-1 řez živých plotů! </t>
    </r>
    <r>
      <rPr>
        <sz val="10"/>
        <rFont val="Arial CE"/>
        <charset val="238"/>
      </rPr>
      <t>Kromě standardního tvarovacího řezu se tvarované dřeviny 1x za 10 let zmlazují  řezem do staršího dřevy, aby se obnovila požadovaná velikost (položka 184806171 Řez keřů netrnitých zmlazením)</t>
    </r>
  </si>
  <si>
    <t>Strojní zametání komuniíkací</t>
  </si>
  <si>
    <t>Zametání komunikací určených správcem strojně, s ručním dometením ploch na místech pro stroj nepřístupných</t>
  </si>
  <si>
    <t>Jednotkové ceny pro nepravidelně prováděné práce</t>
  </si>
  <si>
    <t>Index cen pro ostatní položky ceníku 823 - 1:</t>
  </si>
  <si>
    <t>výchozí cenová úroveň (rok vydání ceníku)</t>
  </si>
  <si>
    <t>index (jako desetinné číslo s přesností na setiny)</t>
  </si>
  <si>
    <t>Rekapitulace: nabídková cena</t>
  </si>
  <si>
    <t>Cena za pravidelně objednávané práce za období [Kč]</t>
  </si>
  <si>
    <t>Cena celkem za období včetně DPH 21%</t>
  </si>
  <si>
    <t>Cena za jednotkové ceny [Kč]</t>
  </si>
  <si>
    <t>CELKEM [Kč]</t>
  </si>
  <si>
    <t>Nabídková cena za období bez DPH</t>
  </si>
  <si>
    <t>Nabídková cena za období včetně DPH 21%</t>
  </si>
  <si>
    <t>2023/1</t>
  </si>
  <si>
    <t>tj. (celková předpokládaná cena prací objednávaných za jednotkové ceny v cenové úrovni 2023/1)  x  (index cen ceníku 823-1)</t>
  </si>
  <si>
    <t xml:space="preserve">Popis a množství prací prováděných za rok pro intenzitní třídu údržby </t>
  </si>
  <si>
    <t>popis položky</t>
  </si>
  <si>
    <t>četnost za rok</t>
  </si>
  <si>
    <t>černý úhor</t>
  </si>
  <si>
    <t>Úklid ploch [m2]; 2x týdně</t>
  </si>
  <si>
    <t>svah 1:5 - 1:2</t>
  </si>
  <si>
    <t>svah 1:2 - 1:1</t>
  </si>
  <si>
    <t>Shrabání listí ručně nebo strojně souvislé plochy do 1000 m2 bez pokryvných rostlin v rovině nebo na svahu do 1:5 ve vrstvě do 50 mm [m2]</t>
  </si>
  <si>
    <t>Shrabání listí ručně nebo strojně souvislé plochy do 1000 m2 bez pokryvných rostlin na svahu přes 1:5 do 1:2 ve vrstvě do 50 mm [m2]</t>
  </si>
  <si>
    <t>Shrabání listí ručně nebo strojně souvislé plochy do 1000 m2 bez pokryvných rostlin na svahu přes 1:2 do 1:1 ve vrstvě do 50 mm [m2]</t>
  </si>
  <si>
    <t>jiné prvky</t>
  </si>
  <si>
    <t>keře solitérní</t>
  </si>
  <si>
    <t>Řez stromů, keřů nebo růží zmlazením keřů netrnitých, o průměru koruny do 1,5 m [kus]; 1/10 počtu každý rok</t>
  </si>
  <si>
    <t>Řez stromů, keřů nebo růží průklestem keřů netrnitých, o průměru koruny do 1,5 m   [kus]; 1/10 počtu každý rok</t>
  </si>
  <si>
    <t>květinové skalky</t>
  </si>
  <si>
    <t>Celoroční údržba smíšených záhonů [m2]</t>
  </si>
  <si>
    <t>letničkové záhony</t>
  </si>
  <si>
    <t>Zalití rostlin vodou plochy záhonů jednotlivě do 20 m2   [m3]; doplňková zálivka výsadeb stromů stromů v době přísušku 4 x 50 l (4 x 0,05 m3)</t>
  </si>
  <si>
    <t>Dovoz vody pro zálivku rostlin na vzdálenost do 1000 m   [m3]</t>
  </si>
  <si>
    <t>parkové lesy</t>
  </si>
  <si>
    <t>Udržování dětských pískovišť s výměnou písku [m3]; jednou ročně do hloubky 50cm, včetně dodávky certifikovaného písku</t>
  </si>
  <si>
    <t>Zastřižení keřů podél komunikací [m2]; viz technická specifikace</t>
  </si>
  <si>
    <t>Řez tvarovaných dřevin [m2]; viz technická specifikace</t>
  </si>
  <si>
    <t>rozvolněné skupiny</t>
  </si>
  <si>
    <t>Shrabání listí ručně nebo strojně souvislé plochy do 1000 m2 s pokryvnými rostlinami v rovině nebo na svahu do 1:5 ve vrstvě přes 50 do 100 mm [m2]; platí pro trávníky</t>
  </si>
  <si>
    <t>Řez stromů, keřů nebo růží zmlazením keřů netrnitých, o průměru koruny do 1,5 m [kus]; 1/10 výměry za rok, 1 m2 = 1ks keře; platí pro keře</t>
  </si>
  <si>
    <t>Řez stromů, keřů nebo růží průklestem keřů netrnitých, o průměru koruny do 1,5 m   [kus]; 1/10 výměry za rok, 1 m2 = 1ks keře; platí pro keře</t>
  </si>
  <si>
    <t>Shrabání listí ručně nebo strojně souvislé plochy do 1000 m2 s pokryvnými rostlinami na svahu přes 1:5 do 1:2 ve vrstvě přes 50 do 100 mm [m2]; platí pro trávníky</t>
  </si>
  <si>
    <t>Shrabání listí ručně nebo strojně souvislé plochy do 1000 m2 s pokryvnými rostlinami na svahu přes 1:2 do 1:1 ve vrstvě přes 50 do 100 mm [m2]; platí pro trávníky</t>
  </si>
  <si>
    <t>Řez stromů, keřů nebo růží zmlazením keřů netrnitých, o průměru koruny do 1,5 m [kus]; hlubší řez živých plotů 1 x za 10 let (1/10 výměry ročně)</t>
  </si>
  <si>
    <t>vegetační dlažba</t>
  </si>
  <si>
    <t>výměra pro kontrolu hřišť</t>
  </si>
  <si>
    <t>Běžná kontrola a údržba hřišť dle EN ČSN 1176 - 7 [m2]; 1 x týdně, viz technická specifikace</t>
  </si>
  <si>
    <t>Drobné opravy na hřištích [hod]; viz technická specifikace</t>
  </si>
  <si>
    <t>intenzitní třída: 7 - pro komunikace se zimní údržbou</t>
  </si>
  <si>
    <t>Odstranění sněhu z pěších komunikací [m2]</t>
  </si>
  <si>
    <t>Odstranění zmrazků a nášlapků z pěších komunikací [m2]; 5x ročně přibližně na 5% výměry</t>
  </si>
  <si>
    <t>Úklid ploch [m2]; v období IV - XI včetně 2x týdně, v ostatních měsících 1x týdně</t>
  </si>
  <si>
    <t>Posyp pěších komunikací [m2]</t>
  </si>
  <si>
    <t>intenzitní třída: 8 - pro ručně udržované komunikace</t>
  </si>
  <si>
    <t>Ruční posyp pěších komunikací [m2]</t>
  </si>
  <si>
    <t>Ruční odstranění sněhu z pěších komunikací [m2]</t>
  </si>
  <si>
    <t>všechny sklonitosti</t>
  </si>
  <si>
    <t>intenzitní třída: 3 - základní střední</t>
  </si>
  <si>
    <t>Pokosení trávníku parkového pl do 1000 m2 s odvozem do 20 km v rovině a svahu do 1:5 [m2]</t>
  </si>
  <si>
    <t>délka obrubníku</t>
  </si>
  <si>
    <t>Vyčištění obrubníků [m]</t>
  </si>
  <si>
    <t>Pokosení trávníku parkového pl do 1000 m2 s odvozem do 20 km ve svahu přes 1:5 do 1:2 [m2]</t>
  </si>
  <si>
    <t>Pokosení trávníku parkového pl do 1000 m2 s odvozem do 20 km ve svahu přes 1:2 do 1:1 [m2]</t>
  </si>
  <si>
    <t>Vyhrabání trávníku souvislé pl do 1000 m2 v rovině a svahu do 1:5 [m2]</t>
  </si>
  <si>
    <t>Vyhrabání trávníku souvislé pl do 1000 m2 ve svahu přes 1:5 do 1:2 [m2]</t>
  </si>
  <si>
    <t>Vyhrabání trávníku souvislé pl do 1000 m2 ve svahu přes 1:2 do 1:1 [m2]</t>
  </si>
  <si>
    <t>Dovoz vody pro zálivku rostlin příplatek k ceně za každých dalších i započatých 1000 m   [m3]; do 6 km</t>
  </si>
  <si>
    <t>Úklid ploch [m2]; 2x týdně - viz technická specifikace</t>
  </si>
  <si>
    <t>intenzitní třída: 4 - základní extenzivní</t>
  </si>
  <si>
    <t>Úklid ploch [m2]; 1x měsíčně</t>
  </si>
  <si>
    <t>Úklid ploch [m2]; 1x měsíčně - viz technická specifikace</t>
  </si>
  <si>
    <t>Pokosení trávníku lučního pl do 1000 m2 s odvozem do 20 km v rovině a svahu do 1:5 [m2]</t>
  </si>
  <si>
    <t>Pokosení trávníku lučního pl do 1000 m2 s odvozem do 20 km ve svahu přes 1:5 do 1:2 [m2]</t>
  </si>
  <si>
    <t>Pokosení trávníku lučního pl do 1000 m2 s odvozem do 20 km ve svahu přes 1:2 do 1:1 [m2]</t>
  </si>
  <si>
    <t>intenzitní třída: 5 - základní intenzivní</t>
  </si>
  <si>
    <t>Úklid ploch [m2]; 3x týdně</t>
  </si>
  <si>
    <t>Úklid ploch [m2]; 3x týdně - viz technická specifikace</t>
  </si>
  <si>
    <t>Úklid posypového materiálu [m2]</t>
  </si>
  <si>
    <t>intenzitní třída: 12 - pro luční trávníky mimo extenzivní údržbu</t>
  </si>
  <si>
    <t>Úklid ploch [m2];2x týdně, v obdobích 1.5 - 15.6 a 15.7. až 15.9. (celkem 14 týdnů) se úklid neprovádí</t>
  </si>
  <si>
    <t>Pokosení trávníku parkového pl do 1000 m2 s odvozem do 20 km v rovině a svahu do 1:5 [m2];5x ročně; cca 95% výměry se seká jako trávník luční</t>
  </si>
  <si>
    <t>Pokosení trávníku lučního pl do 1000 m2 s odvozem do 20 km v rovině a svahu do 1:5 [m2];2x ročně; cca 5% výměry - okraje podél komunikací v šířce cca 1m - se seká jako trávník parkový</t>
  </si>
  <si>
    <t>Pokosení trávníku parkového pl do 1000 m2 s odvozem do 20 km ve svahu přes 1:5 do 1:2 [m2];5x ročně; cca 95% výměry se seká jako trávník luční</t>
  </si>
  <si>
    <t>Pokosení trávníku parkového pl do 1000 m2 s odvozem do 20 km ve svahu přes 1:2 do 1:1 [m2];5x ročně; cca 95% výměry se seká jako trávník luční</t>
  </si>
  <si>
    <t>Pokosení trávníku lučního pl do 1000 m2 s odvozem do 20 km ve svahu přes 1:5 do 1:2 [m2];2x ročně; cca 5% výměry - okraje podél komunikací v šířce cca 1m - se seká jako trávník parkový</t>
  </si>
  <si>
    <t>Pokosení trávníku lučního pl do 1000 m2 s odvozem do 20 km ve svahu přes 1:2 do 1:1 [m2];2x ročně; cca 5% výměry - okraje podél komunikací v šířce cca 1m - se seká jako trávník parkový</t>
  </si>
  <si>
    <r>
      <t xml:space="preserve">Sběr veškerého odpadu  komunálního i biologického - papíry, plasty, sklo, obaly, zbytky spotřebního zboží, drobný nábytek, větve, listí, plevel a jiné rostlinné zbytky z údržby květin či keřů, ale také nebezpečného odpadu, jako jsou baterie a barvy. </t>
    </r>
    <r>
      <rPr>
        <b/>
        <sz val="10"/>
        <color indexed="10"/>
        <rFont val="Arial CE"/>
        <charset val="238"/>
      </rPr>
      <t>Včetně sběru psích exkrementů</t>
    </r>
    <r>
      <rPr>
        <sz val="10"/>
        <rFont val="Arial CE"/>
        <charset val="238"/>
      </rPr>
      <t>. Pokud bude ve dnech určených k úklidu na plochách souvislá vrstva sněhu, neuklízí se, úklid proběhne v nejbližším možném termínu bez sněhové pokrývky (bude zapsáno do deníku). 2x týdně - Po a Čt nebo Ú a Pá vždy do 15,00; - 3x týdně - Po, St a Pá vždy do 15,00. Úklid na extenzivně udržovaných plochách je 1x týdně. Úklid zapojených porostů se provádí jen po obvodu do hloubky 1 m; 2x ročně mimo vegetační období se u opadavých netrnitých porostů uklízí celá výměra.</t>
    </r>
  </si>
  <si>
    <t>Hlučné práce budou zahájeny nejdříve v 8:00 hodin ráno. Práce a jejich četnosti budou prováděny v závislosti na klimatických podmínkách a na základě pokynů pracovníků zadavatele.</t>
  </si>
  <si>
    <t>185811172 Shrabání listí s pokryvnými rostlinami vrstvy přes 50 do 100 mm pl do 1000 m2ve svahu přes 1:2 do 1:1 [m2]</t>
  </si>
  <si>
    <t>zpevněné plochy mlatové</t>
  </si>
  <si>
    <t>chodníky mlatové</t>
  </si>
  <si>
    <t>černy uhor</t>
  </si>
  <si>
    <t>držák na sáčky na PE</t>
  </si>
  <si>
    <t>999990055 Strojní zametání komunikací [hod]</t>
  </si>
  <si>
    <t>Lokalita č.8</t>
  </si>
  <si>
    <t>základní extenzivní</t>
  </si>
  <si>
    <t>Oblast: Lokalita č. 8</t>
  </si>
  <si>
    <t>DH Barunčina</t>
  </si>
  <si>
    <t>DH Central park</t>
  </si>
  <si>
    <t>DH Darwinova</t>
  </si>
  <si>
    <t>DH Do Čtvrti</t>
  </si>
  <si>
    <t>DH Hermannova</t>
  </si>
  <si>
    <t>DH K Dolům</t>
  </si>
  <si>
    <t>DH K Jezu</t>
  </si>
  <si>
    <t>DH Lehárova</t>
  </si>
  <si>
    <t>DH Obchodní náměstí</t>
  </si>
  <si>
    <t>DH Pod Sady</t>
  </si>
  <si>
    <t>DH Povodňová</t>
  </si>
  <si>
    <t>DH Zátišská</t>
  </si>
  <si>
    <t>DH Zvonice</t>
  </si>
  <si>
    <t>SH fitness u Vltavy</t>
  </si>
  <si>
    <t>SH fitness Zátišská</t>
  </si>
  <si>
    <t>SH K dolům</t>
  </si>
  <si>
    <t>Zvonice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</si>
</sst>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00"/>
  </numFmts>
  <fonts count="43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2"/>
      <color theme="1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 CE+"/>
      <charset val="238"/>
    </font>
    <font>
      <sz val="12"/>
      <name val="Calibri"/>
      <family val="2"/>
      <charset val="238"/>
    </font>
    <font>
      <sz val="12"/>
      <name val="Arial CE"/>
      <family val="2"/>
      <charset val="238"/>
    </font>
    <font>
      <b/>
      <sz val="11"/>
      <color indexed="10"/>
      <name val="Arial CE+"/>
      <charset val="238"/>
    </font>
    <font>
      <b/>
      <sz val="10"/>
      <color indexed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4" fillId="0" borderId="0"/>
  </cellStyleXfs>
  <cellXfs count="19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9" xfId="0" applyFont="1" applyBorder="1" applyAlignment="1">
      <alignment vertical="top"/>
    </xf>
    <xf numFmtId="3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horizontal="right" vertical="top"/>
    </xf>
    <xf numFmtId="0" fontId="4" fillId="0" borderId="0" xfId="1" applyAlignment="1">
      <alignment vertical="top" wrapText="1"/>
    </xf>
    <xf numFmtId="0" fontId="4" fillId="0" borderId="0" xfId="1"/>
    <xf numFmtId="49" fontId="12" fillId="0" borderId="0" xfId="1" applyNumberFormat="1" applyFont="1" applyAlignment="1">
      <alignment vertical="center" wrapText="1"/>
    </xf>
    <xf numFmtId="0" fontId="13" fillId="0" borderId="0" xfId="1" applyFont="1" applyAlignment="1">
      <alignment horizontal="left"/>
    </xf>
    <xf numFmtId="0" fontId="4" fillId="0" borderId="11" xfId="1" applyBorder="1"/>
    <xf numFmtId="0" fontId="4" fillId="0" borderId="0" xfId="1" applyAlignment="1">
      <alignment vertical="center"/>
    </xf>
    <xf numFmtId="0" fontId="13" fillId="0" borderId="0" xfId="1" applyFont="1" applyAlignment="1">
      <alignment horizontal="center" vertical="top"/>
    </xf>
    <xf numFmtId="0" fontId="4" fillId="0" borderId="0" xfId="1" applyAlignment="1">
      <alignment vertical="top"/>
    </xf>
    <xf numFmtId="0" fontId="4" fillId="0" borderId="0" xfId="1" applyBorder="1" applyAlignment="1">
      <alignment vertical="center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horizontal="left" vertical="top"/>
    </xf>
    <xf numFmtId="0" fontId="4" fillId="0" borderId="0" xfId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1" xfId="1" applyBorder="1" applyAlignment="1">
      <alignment vertical="center"/>
    </xf>
    <xf numFmtId="0" fontId="4" fillId="0" borderId="11" xfId="1" applyBorder="1" applyAlignment="1">
      <alignment vertical="top"/>
    </xf>
    <xf numFmtId="0" fontId="4" fillId="0" borderId="0" xfId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13" fillId="0" borderId="0" xfId="1" applyFont="1" applyAlignment="1">
      <alignment horizontal="left" vertical="top" wrapText="1" indent="2"/>
    </xf>
    <xf numFmtId="0" fontId="4" fillId="0" borderId="0" xfId="1" applyFont="1" applyAlignment="1">
      <alignment horizontal="left" vertical="top" wrapText="1" indent="2"/>
    </xf>
    <xf numFmtId="0" fontId="13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 indent="4"/>
    </xf>
    <xf numFmtId="0" fontId="13" fillId="0" borderId="0" xfId="1" applyFont="1" applyAlignment="1">
      <alignment vertical="top" wrapText="1"/>
    </xf>
    <xf numFmtId="0" fontId="4" fillId="0" borderId="0" xfId="1" applyAlignment="1">
      <alignment horizontal="left" vertical="top" wrapText="1" indent="2"/>
    </xf>
    <xf numFmtId="0" fontId="13" fillId="0" borderId="0" xfId="1" applyFont="1" applyAlignment="1">
      <alignment vertical="top"/>
    </xf>
    <xf numFmtId="14" fontId="13" fillId="0" borderId="0" xfId="1" applyNumberFormat="1" applyFont="1" applyAlignment="1">
      <alignment horizontal="left"/>
    </xf>
    <xf numFmtId="0" fontId="19" fillId="0" borderId="0" xfId="13" applyFont="1" applyBorder="1" applyAlignment="1">
      <alignment vertical="top"/>
    </xf>
    <xf numFmtId="0" fontId="20" fillId="0" borderId="0" xfId="13" applyFont="1" applyBorder="1" applyAlignment="1">
      <alignment vertical="top"/>
    </xf>
    <xf numFmtId="0" fontId="21" fillId="0" borderId="0" xfId="11" applyFont="1" applyFill="1" applyBorder="1" applyAlignment="1">
      <alignment horizontal="left" vertical="center" wrapText="1"/>
    </xf>
    <xf numFmtId="0" fontId="20" fillId="0" borderId="0" xfId="13" applyFont="1" applyAlignment="1">
      <alignment vertical="top"/>
    </xf>
    <xf numFmtId="0" fontId="18" fillId="0" borderId="0" xfId="13" applyBorder="1"/>
    <xf numFmtId="0" fontId="13" fillId="0" borderId="13" xfId="12" applyFont="1" applyFill="1" applyBorder="1" applyAlignment="1">
      <alignment horizontal="left" indent="1"/>
    </xf>
    <xf numFmtId="0" fontId="13" fillId="0" borderId="14" xfId="11" applyFont="1" applyFill="1" applyBorder="1" applyAlignment="1">
      <alignment horizontal="left" vertical="center" wrapText="1"/>
    </xf>
    <xf numFmtId="0" fontId="13" fillId="0" borderId="13" xfId="12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vertical="center" wrapText="1"/>
    </xf>
    <xf numFmtId="0" fontId="0" fillId="0" borderId="20" xfId="0" applyBorder="1"/>
    <xf numFmtId="0" fontId="0" fillId="0" borderId="16" xfId="0" applyFont="1" applyBorder="1" applyAlignment="1">
      <alignment vertical="center" wrapText="1"/>
    </xf>
    <xf numFmtId="0" fontId="18" fillId="0" borderId="0" xfId="13" applyBorder="1" applyAlignment="1"/>
    <xf numFmtId="0" fontId="18" fillId="0" borderId="0" xfId="13" applyBorder="1" applyAlignment="1">
      <alignment vertical="center"/>
    </xf>
    <xf numFmtId="0" fontId="13" fillId="0" borderId="11" xfId="1" applyFont="1" applyBorder="1" applyAlignment="1">
      <alignment vertical="top"/>
    </xf>
    <xf numFmtId="0" fontId="4" fillId="0" borderId="0" xfId="1" applyBorder="1"/>
    <xf numFmtId="0" fontId="13" fillId="0" borderId="0" xfId="1" applyFont="1" applyBorder="1" applyAlignment="1">
      <alignment vertical="top" wrapText="1"/>
    </xf>
    <xf numFmtId="0" fontId="12" fillId="0" borderId="0" xfId="1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0" fontId="16" fillId="0" borderId="0" xfId="10" applyFont="1" applyAlignment="1">
      <alignment vertical="top"/>
    </xf>
    <xf numFmtId="0" fontId="14" fillId="0" borderId="0" xfId="10" applyAlignment="1">
      <alignment vertical="top"/>
    </xf>
    <xf numFmtId="164" fontId="14" fillId="0" borderId="0" xfId="10" applyNumberFormat="1" applyAlignment="1">
      <alignment vertical="top"/>
    </xf>
    <xf numFmtId="165" fontId="14" fillId="0" borderId="0" xfId="10" applyNumberFormat="1" applyAlignment="1">
      <alignment horizontal="right" vertical="top"/>
    </xf>
    <xf numFmtId="4" fontId="26" fillId="0" borderId="0" xfId="10" applyNumberFormat="1" applyFont="1" applyAlignment="1">
      <alignment horizontal="right" vertical="top"/>
    </xf>
    <xf numFmtId="0" fontId="14" fillId="0" borderId="0" xfId="10" applyAlignment="1">
      <alignment horizontal="right" vertical="top"/>
    </xf>
    <xf numFmtId="166" fontId="14" fillId="0" borderId="0" xfId="10" applyNumberFormat="1" applyAlignment="1">
      <alignment horizontal="right" vertical="top"/>
    </xf>
    <xf numFmtId="0" fontId="26" fillId="0" borderId="15" xfId="10" applyFont="1" applyFill="1" applyBorder="1" applyAlignment="1">
      <alignment vertical="center"/>
    </xf>
    <xf numFmtId="0" fontId="26" fillId="0" borderId="16" xfId="10" applyFont="1" applyFill="1" applyBorder="1" applyAlignment="1">
      <alignment vertical="center"/>
    </xf>
    <xf numFmtId="164" fontId="26" fillId="0" borderId="17" xfId="10" applyNumberFormat="1" applyFont="1" applyFill="1" applyBorder="1" applyAlignment="1">
      <alignment vertical="center"/>
    </xf>
    <xf numFmtId="165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vertical="center"/>
    </xf>
    <xf numFmtId="4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horizontal="right"/>
    </xf>
    <xf numFmtId="166" fontId="26" fillId="0" borderId="21" xfId="10" applyNumberFormat="1" applyFont="1" applyFill="1" applyBorder="1" applyAlignment="1">
      <alignment horizontal="right"/>
    </xf>
    <xf numFmtId="0" fontId="14" fillId="0" borderId="0" xfId="10"/>
    <xf numFmtId="0" fontId="27" fillId="0" borderId="11" xfId="10" quotePrefix="1" applyFont="1" applyBorder="1" applyAlignment="1">
      <alignment vertical="center"/>
    </xf>
    <xf numFmtId="0" fontId="28" fillId="0" borderId="11" xfId="10" applyFont="1" applyBorder="1" applyAlignment="1">
      <alignment vertical="center"/>
    </xf>
    <xf numFmtId="0" fontId="28" fillId="0" borderId="11" xfId="10" applyFont="1" applyBorder="1" applyAlignment="1">
      <alignment horizontal="right" vertical="center"/>
    </xf>
    <xf numFmtId="164" fontId="28" fillId="0" borderId="11" xfId="10" applyNumberFormat="1" applyFont="1" applyBorder="1" applyAlignment="1">
      <alignment horizontal="right" vertical="center"/>
    </xf>
    <xf numFmtId="165" fontId="28" fillId="0" borderId="11" xfId="10" applyNumberFormat="1" applyFont="1" applyBorder="1" applyAlignment="1">
      <alignment horizontal="right" vertical="center"/>
    </xf>
    <xf numFmtId="4" fontId="29" fillId="0" borderId="11" xfId="10" applyNumberFormat="1" applyFont="1" applyBorder="1" applyAlignment="1">
      <alignment horizontal="right" vertical="center"/>
    </xf>
    <xf numFmtId="0" fontId="28" fillId="0" borderId="11" xfId="10" applyFont="1" applyBorder="1" applyAlignment="1">
      <alignment horizontal="right"/>
    </xf>
    <xf numFmtId="166" fontId="28" fillId="0" borderId="11" xfId="10" applyNumberFormat="1" applyFont="1" applyBorder="1" applyAlignment="1">
      <alignment horizontal="right"/>
    </xf>
    <xf numFmtId="0" fontId="28" fillId="0" borderId="0" xfId="10" applyFont="1"/>
    <xf numFmtId="0" fontId="14" fillId="0" borderId="0" xfId="10" applyAlignment="1">
      <alignment vertical="center"/>
    </xf>
    <xf numFmtId="164" fontId="14" fillId="0" borderId="0" xfId="10" applyNumberFormat="1" applyAlignment="1">
      <alignment vertical="center"/>
    </xf>
    <xf numFmtId="165" fontId="14" fillId="0" borderId="0" xfId="10" applyNumberFormat="1" applyAlignment="1">
      <alignment horizontal="right" vertical="center"/>
    </xf>
    <xf numFmtId="4" fontId="26" fillId="0" borderId="0" xfId="10" applyNumberFormat="1" applyFont="1" applyAlignment="1">
      <alignment horizontal="right" vertical="center"/>
    </xf>
    <xf numFmtId="0" fontId="14" fillId="0" borderId="0" xfId="10" applyAlignment="1">
      <alignment horizontal="right"/>
    </xf>
    <xf numFmtId="166" fontId="14" fillId="0" borderId="0" xfId="10" applyNumberFormat="1" applyAlignment="1">
      <alignment horizontal="right"/>
    </xf>
    <xf numFmtId="165" fontId="9" fillId="0" borderId="21" xfId="9" applyNumberFormat="1" applyBorder="1" applyAlignment="1">
      <alignment horizontal="right" vertical="center" wrapText="1"/>
    </xf>
    <xf numFmtId="0" fontId="9" fillId="0" borderId="0" xfId="9" applyAlignment="1">
      <alignment vertical="center"/>
    </xf>
    <xf numFmtId="4" fontId="30" fillId="0" borderId="21" xfId="9" applyNumberFormat="1" applyFont="1" applyBorder="1" applyAlignment="1">
      <alignment vertical="center"/>
    </xf>
    <xf numFmtId="4" fontId="25" fillId="0" borderId="21" xfId="9" applyNumberFormat="1" applyFont="1" applyBorder="1" applyAlignment="1">
      <alignment vertical="center"/>
    </xf>
    <xf numFmtId="0" fontId="28" fillId="0" borderId="0" xfId="10" applyFont="1" applyAlignment="1">
      <alignment vertical="center"/>
    </xf>
    <xf numFmtId="0" fontId="31" fillId="0" borderId="0" xfId="9" applyFont="1"/>
    <xf numFmtId="165" fontId="31" fillId="0" borderId="0" xfId="9" applyNumberFormat="1" applyFont="1" applyAlignment="1" applyProtection="1">
      <alignment vertical="center"/>
    </xf>
    <xf numFmtId="165" fontId="28" fillId="0" borderId="0" xfId="10" applyNumberFormat="1" applyFont="1" applyAlignment="1">
      <alignment horizontal="right" vertical="center"/>
    </xf>
    <xf numFmtId="4" fontId="29" fillId="0" borderId="0" xfId="10" applyNumberFormat="1" applyFont="1" applyAlignment="1">
      <alignment horizontal="right" vertical="center"/>
    </xf>
    <xf numFmtId="0" fontId="28" fillId="0" borderId="0" xfId="10" applyFont="1" applyAlignment="1">
      <alignment horizontal="right" vertical="center"/>
    </xf>
    <xf numFmtId="166" fontId="28" fillId="0" borderId="0" xfId="10" applyNumberFormat="1" applyFont="1" applyAlignment="1">
      <alignment horizontal="right" vertical="center"/>
    </xf>
    <xf numFmtId="164" fontId="28" fillId="0" borderId="0" xfId="10" applyNumberFormat="1" applyFont="1" applyAlignment="1">
      <alignment vertical="center"/>
    </xf>
    <xf numFmtId="0" fontId="9" fillId="0" borderId="0" xfId="9" applyAlignment="1">
      <alignment wrapText="1"/>
    </xf>
    <xf numFmtId="0" fontId="9" fillId="0" borderId="0" xfId="9"/>
    <xf numFmtId="4" fontId="30" fillId="0" borderId="0" xfId="9" applyNumberFormat="1" applyFont="1"/>
    <xf numFmtId="0" fontId="15" fillId="0" borderId="0" xfId="10" applyFont="1" applyAlignment="1">
      <alignment vertical="center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5" fillId="0" borderId="2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3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14" applyFont="1" applyAlignment="1">
      <alignment vertical="center"/>
    </xf>
    <xf numFmtId="0" fontId="36" fillId="0" borderId="21" xfId="14" applyFont="1" applyBorder="1" applyAlignment="1">
      <alignment vertical="center" wrapText="1"/>
    </xf>
    <xf numFmtId="0" fontId="36" fillId="0" borderId="0" xfId="14" applyFont="1" applyAlignment="1">
      <alignment vertical="center"/>
    </xf>
    <xf numFmtId="4" fontId="36" fillId="0" borderId="21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 indent="1"/>
    </xf>
    <xf numFmtId="0" fontId="34" fillId="0" borderId="0" xfId="14" applyFont="1" applyAlignment="1">
      <alignment vertical="center"/>
    </xf>
    <xf numFmtId="0" fontId="39" fillId="0" borderId="0" xfId="0" applyFont="1" applyBorder="1" applyAlignment="1"/>
    <xf numFmtId="0" fontId="36" fillId="0" borderId="19" xfId="14" applyFont="1" applyBorder="1" applyAlignment="1">
      <alignment vertical="center" wrapText="1"/>
    </xf>
    <xf numFmtId="0" fontId="34" fillId="0" borderId="0" xfId="14" applyFont="1" applyBorder="1" applyAlignment="1">
      <alignment vertical="center"/>
    </xf>
    <xf numFmtId="4" fontId="34" fillId="0" borderId="19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/>
    </xf>
    <xf numFmtId="4" fontId="34" fillId="0" borderId="11" xfId="14" applyNumberFormat="1" applyFont="1" applyBorder="1" applyAlignment="1">
      <alignment horizontal="right" vertical="center" wrapText="1"/>
    </xf>
    <xf numFmtId="0" fontId="36" fillId="0" borderId="15" xfId="14" applyFont="1" applyBorder="1" applyAlignment="1">
      <alignment vertical="center" wrapText="1"/>
    </xf>
    <xf numFmtId="4" fontId="34" fillId="0" borderId="15" xfId="14" applyNumberFormat="1" applyFont="1" applyBorder="1" applyAlignment="1">
      <alignment horizontal="right" vertical="center" wrapText="1"/>
    </xf>
    <xf numFmtId="0" fontId="34" fillId="2" borderId="21" xfId="14" applyFont="1" applyFill="1" applyBorder="1" applyAlignment="1">
      <alignment vertical="center" wrapText="1"/>
    </xf>
    <xf numFmtId="4" fontId="34" fillId="2" borderId="21" xfId="14" applyNumberFormat="1" applyFont="1" applyFill="1" applyBorder="1" applyAlignment="1">
      <alignment horizontal="right" vertical="center" wrapText="1"/>
    </xf>
    <xf numFmtId="4" fontId="36" fillId="3" borderId="21" xfId="14" applyNumberFormat="1" applyFont="1" applyFill="1" applyBorder="1" applyAlignment="1">
      <alignment horizontal="right" vertical="center" wrapText="1"/>
    </xf>
    <xf numFmtId="0" fontId="41" fillId="0" borderId="0" xfId="14" applyFont="1" applyAlignment="1">
      <alignment horizontal="left" vertical="center" indent="1"/>
    </xf>
    <xf numFmtId="0" fontId="12" fillId="0" borderId="0" xfId="0" applyFont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horizontal="right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vertical="top" wrapText="1"/>
    </xf>
    <xf numFmtId="164" fontId="5" fillId="4" borderId="0" xfId="0" applyNumberFormat="1" applyFont="1" applyFill="1" applyAlignment="1"/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15" fillId="0" borderId="0" xfId="1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6" fillId="0" borderId="0" xfId="1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2" fillId="0" borderId="12" xfId="13" applyFont="1" applyBorder="1" applyAlignment="1">
      <alignment horizontal="left" vertical="top" wrapText="1"/>
    </xf>
    <xf numFmtId="0" fontId="22" fillId="0" borderId="0" xfId="13" applyFont="1" applyBorder="1" applyAlignment="1">
      <alignment horizontal="left" vertical="top" wrapText="1"/>
    </xf>
    <xf numFmtId="0" fontId="9" fillId="0" borderId="15" xfId="9" applyBorder="1" applyAlignment="1">
      <alignment horizontal="left" vertical="center" wrapText="1"/>
    </xf>
    <xf numFmtId="0" fontId="9" fillId="0" borderId="16" xfId="9" applyBorder="1" applyAlignment="1">
      <alignment horizontal="left" vertical="center" wrapText="1"/>
    </xf>
    <xf numFmtId="0" fontId="9" fillId="0" borderId="17" xfId="9" applyBorder="1" applyAlignment="1">
      <alignment horizontal="left" vertical="center" wrapText="1"/>
    </xf>
    <xf numFmtId="0" fontId="15" fillId="0" borderId="15" xfId="10" applyFont="1" applyBorder="1" applyAlignment="1">
      <alignment horizontal="left" vertical="center" wrapText="1"/>
    </xf>
    <xf numFmtId="166" fontId="15" fillId="0" borderId="15" xfId="10" applyNumberFormat="1" applyFont="1" applyBorder="1" applyAlignment="1">
      <alignment horizontal="right" vertical="center" wrapText="1"/>
    </xf>
    <xf numFmtId="166" fontId="15" fillId="0" borderId="16" xfId="10" applyNumberFormat="1" applyFont="1" applyBorder="1" applyAlignment="1">
      <alignment horizontal="right" vertical="center" wrapText="1"/>
    </xf>
    <xf numFmtId="166" fontId="15" fillId="0" borderId="17" xfId="1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horizontal="left" vertical="top" wrapText="1"/>
    </xf>
    <xf numFmtId="164" fontId="31" fillId="0" borderId="0" xfId="9" applyNumberFormat="1" applyFont="1" applyAlignment="1" applyProtection="1">
      <alignment vertical="center"/>
    </xf>
    <xf numFmtId="0" fontId="42" fillId="0" borderId="0" xfId="0" applyFont="1"/>
    <xf numFmtId="0" fontId="6" fillId="2" borderId="24" xfId="0" applyFont="1" applyFill="1" applyBorder="1" applyAlignment="1">
      <alignment vertical="center"/>
    </xf>
    <xf numFmtId="0" fontId="6" fillId="2" borderId="25" xfId="0" applyFont="1" applyFill="1" applyBorder="1" applyAlignment="1">
      <alignment horizontal="center" vertical="top"/>
    </xf>
    <xf numFmtId="3" fontId="6" fillId="2" borderId="25" xfId="0" applyNumberFormat="1" applyFont="1" applyFill="1" applyBorder="1" applyAlignment="1">
      <alignment vertical="top"/>
    </xf>
    <xf numFmtId="3" fontId="6" fillId="2" borderId="26" xfId="0" applyNumberFormat="1" applyFont="1" applyFill="1" applyBorder="1" applyAlignment="1">
      <alignment vertical="top"/>
    </xf>
    <xf numFmtId="0" fontId="42" fillId="0" borderId="27" xfId="0" applyFont="1" applyBorder="1"/>
    <xf numFmtId="0" fontId="42" fillId="0" borderId="28" xfId="0" applyFont="1" applyBorder="1" applyAlignment="1">
      <alignment horizontal="center"/>
    </xf>
    <xf numFmtId="0" fontId="42" fillId="0" borderId="28" xfId="0" applyFont="1" applyBorder="1"/>
    <xf numFmtId="0" fontId="42" fillId="0" borderId="29" xfId="0" applyFont="1" applyBorder="1"/>
    <xf numFmtId="0" fontId="6" fillId="2" borderId="27" xfId="0" applyFont="1" applyFill="1" applyBorder="1" applyAlignment="1">
      <alignment vertical="center"/>
    </xf>
    <xf numFmtId="0" fontId="6" fillId="2" borderId="28" xfId="0" applyFont="1" applyFill="1" applyBorder="1" applyAlignment="1">
      <alignment horizontal="center" vertical="top"/>
    </xf>
    <xf numFmtId="3" fontId="6" fillId="2" borderId="28" xfId="0" applyNumberFormat="1" applyFont="1" applyFill="1" applyBorder="1" applyAlignment="1">
      <alignment vertical="top"/>
    </xf>
    <xf numFmtId="3" fontId="6" fillId="2" borderId="29" xfId="0" applyNumberFormat="1" applyFont="1" applyFill="1" applyBorder="1" applyAlignment="1">
      <alignment vertical="top"/>
    </xf>
    <xf numFmtId="0" fontId="6" fillId="2" borderId="28" xfId="0" applyFont="1" applyFill="1" applyBorder="1" applyAlignment="1">
      <alignment horizontal="center" vertical="center"/>
    </xf>
    <xf numFmtId="3" fontId="6" fillId="2" borderId="28" xfId="0" applyNumberFormat="1" applyFont="1" applyFill="1" applyBorder="1" applyAlignment="1">
      <alignment vertical="center"/>
    </xf>
    <xf numFmtId="3" fontId="6" fillId="2" borderId="29" xfId="0" applyNumberFormat="1" applyFont="1" applyFill="1" applyBorder="1" applyAlignment="1">
      <alignment vertical="center"/>
    </xf>
    <xf numFmtId="0" fontId="5" fillId="2" borderId="30" xfId="0" applyFont="1" applyFill="1" applyBorder="1" applyAlignment="1">
      <alignment vertical="center"/>
    </xf>
    <xf numFmtId="0" fontId="5" fillId="2" borderId="31" xfId="0" applyFont="1" applyFill="1" applyBorder="1" applyAlignment="1">
      <alignment horizontal="center" vertical="center"/>
    </xf>
    <xf numFmtId="3" fontId="5" fillId="2" borderId="31" xfId="0" applyNumberFormat="1" applyFont="1" applyFill="1" applyBorder="1" applyAlignment="1">
      <alignment vertical="center"/>
    </xf>
    <xf numFmtId="3" fontId="5" fillId="2" borderId="32" xfId="0" applyNumberFormat="1" applyFont="1" applyFill="1" applyBorder="1" applyAlignment="1">
      <alignment vertical="center"/>
    </xf>
    <xf numFmtId="0" fontId="10" fillId="0" borderId="1" xfId="0" applyFont="1" applyBorder="1"/>
    <xf numFmtId="3" fontId="10" fillId="0" borderId="3" xfId="0" applyNumberFormat="1" applyFont="1" applyBorder="1"/>
    <xf numFmtId="0" fontId="10" fillId="0" borderId="7" xfId="0" applyFont="1" applyBorder="1"/>
    <xf numFmtId="3" fontId="10" fillId="0" borderId="8" xfId="0" applyNumberFormat="1" applyFont="1" applyBorder="1"/>
    <xf numFmtId="0" fontId="10" fillId="0" borderId="4" xfId="0" applyFont="1" applyBorder="1"/>
    <xf numFmtId="3" fontId="10" fillId="0" borderId="6" xfId="0" applyNumberFormat="1" applyFont="1" applyBorder="1"/>
  </cellXfs>
  <cellStyles count="15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List1" xfId="11"/>
    <cellStyle name="normální_List2" xfId="12"/>
    <cellStyle name="normální_Tabulka nabídky VR" xfId="10"/>
    <cellStyle name="normální_Tabulka nabídky VR 2" xfId="14"/>
    <cellStyle name="normální_Technická specifik ace R položek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Praha%2011%20-%20VZ%20&#250;dr&#382;ba%20zelen&#2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VR3_jen%20index%20a%20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sport%20zelene\Data\Archiv%20dokument&#367;\Dokumentace%20VZ\VZ%20Oblas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TechSpec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opIT (6)"/>
      <sheetName val="Práce"/>
      <sheetName val="TechSpe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K39"/>
  <sheetViews>
    <sheetView showGridLines="0" showRowColHeaders="0" tabSelected="1" zoomScale="130" zoomScaleNormal="130" workbookViewId="0"/>
  </sheetViews>
  <sheetFormatPr defaultColWidth="9.140625" defaultRowHeight="12.75"/>
  <cols>
    <col min="1" max="1" width="13.7109375" style="14" customWidth="1"/>
    <col min="2" max="2" width="2.42578125" style="14" customWidth="1"/>
    <col min="3" max="3" width="62.42578125" style="14" customWidth="1"/>
    <col min="4" max="4" width="9.140625" style="60" customWidth="1"/>
    <col min="5" max="253" width="9.140625" style="14"/>
    <col min="254" max="254" width="13.7109375" style="14" customWidth="1"/>
    <col min="255" max="255" width="2.42578125" style="14" customWidth="1"/>
    <col min="256" max="256" width="71.85546875" style="14" customWidth="1"/>
    <col min="257" max="509" width="9.140625" style="14"/>
    <col min="510" max="510" width="13.7109375" style="14" customWidth="1"/>
    <col min="511" max="511" width="2.42578125" style="14" customWidth="1"/>
    <col min="512" max="512" width="71.85546875" style="14" customWidth="1"/>
    <col min="513" max="765" width="9.140625" style="14"/>
    <col min="766" max="766" width="13.7109375" style="14" customWidth="1"/>
    <col min="767" max="767" width="2.42578125" style="14" customWidth="1"/>
    <col min="768" max="768" width="71.85546875" style="14" customWidth="1"/>
    <col min="769" max="1021" width="9.140625" style="14"/>
    <col min="1022" max="1022" width="13.7109375" style="14" customWidth="1"/>
    <col min="1023" max="1023" width="2.42578125" style="14" customWidth="1"/>
    <col min="1024" max="1024" width="71.85546875" style="14" customWidth="1"/>
    <col min="1025" max="1277" width="9.140625" style="14"/>
    <col min="1278" max="1278" width="13.7109375" style="14" customWidth="1"/>
    <col min="1279" max="1279" width="2.42578125" style="14" customWidth="1"/>
    <col min="1280" max="1280" width="71.85546875" style="14" customWidth="1"/>
    <col min="1281" max="1533" width="9.140625" style="14"/>
    <col min="1534" max="1534" width="13.7109375" style="14" customWidth="1"/>
    <col min="1535" max="1535" width="2.42578125" style="14" customWidth="1"/>
    <col min="1536" max="1536" width="71.85546875" style="14" customWidth="1"/>
    <col min="1537" max="1789" width="9.140625" style="14"/>
    <col min="1790" max="1790" width="13.7109375" style="14" customWidth="1"/>
    <col min="1791" max="1791" width="2.42578125" style="14" customWidth="1"/>
    <col min="1792" max="1792" width="71.85546875" style="14" customWidth="1"/>
    <col min="1793" max="2045" width="9.140625" style="14"/>
    <col min="2046" max="2046" width="13.7109375" style="14" customWidth="1"/>
    <col min="2047" max="2047" width="2.42578125" style="14" customWidth="1"/>
    <col min="2048" max="2048" width="71.85546875" style="14" customWidth="1"/>
    <col min="2049" max="2301" width="9.140625" style="14"/>
    <col min="2302" max="2302" width="13.7109375" style="14" customWidth="1"/>
    <col min="2303" max="2303" width="2.42578125" style="14" customWidth="1"/>
    <col min="2304" max="2304" width="71.85546875" style="14" customWidth="1"/>
    <col min="2305" max="2557" width="9.140625" style="14"/>
    <col min="2558" max="2558" width="13.7109375" style="14" customWidth="1"/>
    <col min="2559" max="2559" width="2.42578125" style="14" customWidth="1"/>
    <col min="2560" max="2560" width="71.85546875" style="14" customWidth="1"/>
    <col min="2561" max="2813" width="9.140625" style="14"/>
    <col min="2814" max="2814" width="13.7109375" style="14" customWidth="1"/>
    <col min="2815" max="2815" width="2.42578125" style="14" customWidth="1"/>
    <col min="2816" max="2816" width="71.85546875" style="14" customWidth="1"/>
    <col min="2817" max="3069" width="9.140625" style="14"/>
    <col min="3070" max="3070" width="13.7109375" style="14" customWidth="1"/>
    <col min="3071" max="3071" width="2.42578125" style="14" customWidth="1"/>
    <col min="3072" max="3072" width="71.85546875" style="14" customWidth="1"/>
    <col min="3073" max="3325" width="9.140625" style="14"/>
    <col min="3326" max="3326" width="13.7109375" style="14" customWidth="1"/>
    <col min="3327" max="3327" width="2.42578125" style="14" customWidth="1"/>
    <col min="3328" max="3328" width="71.85546875" style="14" customWidth="1"/>
    <col min="3329" max="3581" width="9.140625" style="14"/>
    <col min="3582" max="3582" width="13.7109375" style="14" customWidth="1"/>
    <col min="3583" max="3583" width="2.42578125" style="14" customWidth="1"/>
    <col min="3584" max="3584" width="71.85546875" style="14" customWidth="1"/>
    <col min="3585" max="3837" width="9.140625" style="14"/>
    <col min="3838" max="3838" width="13.7109375" style="14" customWidth="1"/>
    <col min="3839" max="3839" width="2.42578125" style="14" customWidth="1"/>
    <col min="3840" max="3840" width="71.85546875" style="14" customWidth="1"/>
    <col min="3841" max="4093" width="9.140625" style="14"/>
    <col min="4094" max="4094" width="13.7109375" style="14" customWidth="1"/>
    <col min="4095" max="4095" width="2.42578125" style="14" customWidth="1"/>
    <col min="4096" max="4096" width="71.85546875" style="14" customWidth="1"/>
    <col min="4097" max="4349" width="9.140625" style="14"/>
    <col min="4350" max="4350" width="13.7109375" style="14" customWidth="1"/>
    <col min="4351" max="4351" width="2.42578125" style="14" customWidth="1"/>
    <col min="4352" max="4352" width="71.85546875" style="14" customWidth="1"/>
    <col min="4353" max="4605" width="9.140625" style="14"/>
    <col min="4606" max="4606" width="13.7109375" style="14" customWidth="1"/>
    <col min="4607" max="4607" width="2.42578125" style="14" customWidth="1"/>
    <col min="4608" max="4608" width="71.85546875" style="14" customWidth="1"/>
    <col min="4609" max="4861" width="9.140625" style="14"/>
    <col min="4862" max="4862" width="13.7109375" style="14" customWidth="1"/>
    <col min="4863" max="4863" width="2.42578125" style="14" customWidth="1"/>
    <col min="4864" max="4864" width="71.85546875" style="14" customWidth="1"/>
    <col min="4865" max="5117" width="9.140625" style="14"/>
    <col min="5118" max="5118" width="13.7109375" style="14" customWidth="1"/>
    <col min="5119" max="5119" width="2.42578125" style="14" customWidth="1"/>
    <col min="5120" max="5120" width="71.85546875" style="14" customWidth="1"/>
    <col min="5121" max="5373" width="9.140625" style="14"/>
    <col min="5374" max="5374" width="13.7109375" style="14" customWidth="1"/>
    <col min="5375" max="5375" width="2.42578125" style="14" customWidth="1"/>
    <col min="5376" max="5376" width="71.85546875" style="14" customWidth="1"/>
    <col min="5377" max="5629" width="9.140625" style="14"/>
    <col min="5630" max="5630" width="13.7109375" style="14" customWidth="1"/>
    <col min="5631" max="5631" width="2.42578125" style="14" customWidth="1"/>
    <col min="5632" max="5632" width="71.85546875" style="14" customWidth="1"/>
    <col min="5633" max="5885" width="9.140625" style="14"/>
    <col min="5886" max="5886" width="13.7109375" style="14" customWidth="1"/>
    <col min="5887" max="5887" width="2.42578125" style="14" customWidth="1"/>
    <col min="5888" max="5888" width="71.85546875" style="14" customWidth="1"/>
    <col min="5889" max="6141" width="9.140625" style="14"/>
    <col min="6142" max="6142" width="13.7109375" style="14" customWidth="1"/>
    <col min="6143" max="6143" width="2.42578125" style="14" customWidth="1"/>
    <col min="6144" max="6144" width="71.85546875" style="14" customWidth="1"/>
    <col min="6145" max="6397" width="9.140625" style="14"/>
    <col min="6398" max="6398" width="13.7109375" style="14" customWidth="1"/>
    <col min="6399" max="6399" width="2.42578125" style="14" customWidth="1"/>
    <col min="6400" max="6400" width="71.85546875" style="14" customWidth="1"/>
    <col min="6401" max="6653" width="9.140625" style="14"/>
    <col min="6654" max="6654" width="13.7109375" style="14" customWidth="1"/>
    <col min="6655" max="6655" width="2.42578125" style="14" customWidth="1"/>
    <col min="6656" max="6656" width="71.85546875" style="14" customWidth="1"/>
    <col min="6657" max="6909" width="9.140625" style="14"/>
    <col min="6910" max="6910" width="13.7109375" style="14" customWidth="1"/>
    <col min="6911" max="6911" width="2.42578125" style="14" customWidth="1"/>
    <col min="6912" max="6912" width="71.85546875" style="14" customWidth="1"/>
    <col min="6913" max="7165" width="9.140625" style="14"/>
    <col min="7166" max="7166" width="13.7109375" style="14" customWidth="1"/>
    <col min="7167" max="7167" width="2.42578125" style="14" customWidth="1"/>
    <col min="7168" max="7168" width="71.85546875" style="14" customWidth="1"/>
    <col min="7169" max="7421" width="9.140625" style="14"/>
    <col min="7422" max="7422" width="13.7109375" style="14" customWidth="1"/>
    <col min="7423" max="7423" width="2.42578125" style="14" customWidth="1"/>
    <col min="7424" max="7424" width="71.85546875" style="14" customWidth="1"/>
    <col min="7425" max="7677" width="9.140625" style="14"/>
    <col min="7678" max="7678" width="13.7109375" style="14" customWidth="1"/>
    <col min="7679" max="7679" width="2.42578125" style="14" customWidth="1"/>
    <col min="7680" max="7680" width="71.85546875" style="14" customWidth="1"/>
    <col min="7681" max="7933" width="9.140625" style="14"/>
    <col min="7934" max="7934" width="13.7109375" style="14" customWidth="1"/>
    <col min="7935" max="7935" width="2.42578125" style="14" customWidth="1"/>
    <col min="7936" max="7936" width="71.85546875" style="14" customWidth="1"/>
    <col min="7937" max="8189" width="9.140625" style="14"/>
    <col min="8190" max="8190" width="13.7109375" style="14" customWidth="1"/>
    <col min="8191" max="8191" width="2.42578125" style="14" customWidth="1"/>
    <col min="8192" max="8192" width="71.85546875" style="14" customWidth="1"/>
    <col min="8193" max="8445" width="9.140625" style="14"/>
    <col min="8446" max="8446" width="13.7109375" style="14" customWidth="1"/>
    <col min="8447" max="8447" width="2.42578125" style="14" customWidth="1"/>
    <col min="8448" max="8448" width="71.85546875" style="14" customWidth="1"/>
    <col min="8449" max="8701" width="9.140625" style="14"/>
    <col min="8702" max="8702" width="13.7109375" style="14" customWidth="1"/>
    <col min="8703" max="8703" width="2.42578125" style="14" customWidth="1"/>
    <col min="8704" max="8704" width="71.85546875" style="14" customWidth="1"/>
    <col min="8705" max="8957" width="9.140625" style="14"/>
    <col min="8958" max="8958" width="13.7109375" style="14" customWidth="1"/>
    <col min="8959" max="8959" width="2.42578125" style="14" customWidth="1"/>
    <col min="8960" max="8960" width="71.85546875" style="14" customWidth="1"/>
    <col min="8961" max="9213" width="9.140625" style="14"/>
    <col min="9214" max="9214" width="13.7109375" style="14" customWidth="1"/>
    <col min="9215" max="9215" width="2.42578125" style="14" customWidth="1"/>
    <col min="9216" max="9216" width="71.85546875" style="14" customWidth="1"/>
    <col min="9217" max="9469" width="9.140625" style="14"/>
    <col min="9470" max="9470" width="13.7109375" style="14" customWidth="1"/>
    <col min="9471" max="9471" width="2.42578125" style="14" customWidth="1"/>
    <col min="9472" max="9472" width="71.85546875" style="14" customWidth="1"/>
    <col min="9473" max="9725" width="9.140625" style="14"/>
    <col min="9726" max="9726" width="13.7109375" style="14" customWidth="1"/>
    <col min="9727" max="9727" width="2.42578125" style="14" customWidth="1"/>
    <col min="9728" max="9728" width="71.85546875" style="14" customWidth="1"/>
    <col min="9729" max="9981" width="9.140625" style="14"/>
    <col min="9982" max="9982" width="13.7109375" style="14" customWidth="1"/>
    <col min="9983" max="9983" width="2.42578125" style="14" customWidth="1"/>
    <col min="9984" max="9984" width="71.85546875" style="14" customWidth="1"/>
    <col min="9985" max="10237" width="9.140625" style="14"/>
    <col min="10238" max="10238" width="13.7109375" style="14" customWidth="1"/>
    <col min="10239" max="10239" width="2.42578125" style="14" customWidth="1"/>
    <col min="10240" max="10240" width="71.85546875" style="14" customWidth="1"/>
    <col min="10241" max="10493" width="9.140625" style="14"/>
    <col min="10494" max="10494" width="13.7109375" style="14" customWidth="1"/>
    <col min="10495" max="10495" width="2.42578125" style="14" customWidth="1"/>
    <col min="10496" max="10496" width="71.85546875" style="14" customWidth="1"/>
    <col min="10497" max="10749" width="9.140625" style="14"/>
    <col min="10750" max="10750" width="13.7109375" style="14" customWidth="1"/>
    <col min="10751" max="10751" width="2.42578125" style="14" customWidth="1"/>
    <col min="10752" max="10752" width="71.85546875" style="14" customWidth="1"/>
    <col min="10753" max="11005" width="9.140625" style="14"/>
    <col min="11006" max="11006" width="13.7109375" style="14" customWidth="1"/>
    <col min="11007" max="11007" width="2.42578125" style="14" customWidth="1"/>
    <col min="11008" max="11008" width="71.85546875" style="14" customWidth="1"/>
    <col min="11009" max="11261" width="9.140625" style="14"/>
    <col min="11262" max="11262" width="13.7109375" style="14" customWidth="1"/>
    <col min="11263" max="11263" width="2.42578125" style="14" customWidth="1"/>
    <col min="11264" max="11264" width="71.85546875" style="14" customWidth="1"/>
    <col min="11265" max="11517" width="9.140625" style="14"/>
    <col min="11518" max="11518" width="13.7109375" style="14" customWidth="1"/>
    <col min="11519" max="11519" width="2.42578125" style="14" customWidth="1"/>
    <col min="11520" max="11520" width="71.85546875" style="14" customWidth="1"/>
    <col min="11521" max="11773" width="9.140625" style="14"/>
    <col min="11774" max="11774" width="13.7109375" style="14" customWidth="1"/>
    <col min="11775" max="11775" width="2.42578125" style="14" customWidth="1"/>
    <col min="11776" max="11776" width="71.85546875" style="14" customWidth="1"/>
    <col min="11777" max="12029" width="9.140625" style="14"/>
    <col min="12030" max="12030" width="13.7109375" style="14" customWidth="1"/>
    <col min="12031" max="12031" width="2.42578125" style="14" customWidth="1"/>
    <col min="12032" max="12032" width="71.85546875" style="14" customWidth="1"/>
    <col min="12033" max="12285" width="9.140625" style="14"/>
    <col min="12286" max="12286" width="13.7109375" style="14" customWidth="1"/>
    <col min="12287" max="12287" width="2.42578125" style="14" customWidth="1"/>
    <col min="12288" max="12288" width="71.85546875" style="14" customWidth="1"/>
    <col min="12289" max="12541" width="9.140625" style="14"/>
    <col min="12542" max="12542" width="13.7109375" style="14" customWidth="1"/>
    <col min="12543" max="12543" width="2.42578125" style="14" customWidth="1"/>
    <col min="12544" max="12544" width="71.85546875" style="14" customWidth="1"/>
    <col min="12545" max="12797" width="9.140625" style="14"/>
    <col min="12798" max="12798" width="13.7109375" style="14" customWidth="1"/>
    <col min="12799" max="12799" width="2.42578125" style="14" customWidth="1"/>
    <col min="12800" max="12800" width="71.85546875" style="14" customWidth="1"/>
    <col min="12801" max="13053" width="9.140625" style="14"/>
    <col min="13054" max="13054" width="13.7109375" style="14" customWidth="1"/>
    <col min="13055" max="13055" width="2.42578125" style="14" customWidth="1"/>
    <col min="13056" max="13056" width="71.85546875" style="14" customWidth="1"/>
    <col min="13057" max="13309" width="9.140625" style="14"/>
    <col min="13310" max="13310" width="13.7109375" style="14" customWidth="1"/>
    <col min="13311" max="13311" width="2.42578125" style="14" customWidth="1"/>
    <col min="13312" max="13312" width="71.85546875" style="14" customWidth="1"/>
    <col min="13313" max="13565" width="9.140625" style="14"/>
    <col min="13566" max="13566" width="13.7109375" style="14" customWidth="1"/>
    <col min="13567" max="13567" width="2.42578125" style="14" customWidth="1"/>
    <col min="13568" max="13568" width="71.85546875" style="14" customWidth="1"/>
    <col min="13569" max="13821" width="9.140625" style="14"/>
    <col min="13822" max="13822" width="13.7109375" style="14" customWidth="1"/>
    <col min="13823" max="13823" width="2.42578125" style="14" customWidth="1"/>
    <col min="13824" max="13824" width="71.85546875" style="14" customWidth="1"/>
    <col min="13825" max="14077" width="9.140625" style="14"/>
    <col min="14078" max="14078" width="13.7109375" style="14" customWidth="1"/>
    <col min="14079" max="14079" width="2.42578125" style="14" customWidth="1"/>
    <col min="14080" max="14080" width="71.85546875" style="14" customWidth="1"/>
    <col min="14081" max="14333" width="9.140625" style="14"/>
    <col min="14334" max="14334" width="13.7109375" style="14" customWidth="1"/>
    <col min="14335" max="14335" width="2.42578125" style="14" customWidth="1"/>
    <col min="14336" max="14336" width="71.85546875" style="14" customWidth="1"/>
    <col min="14337" max="14589" width="9.140625" style="14"/>
    <col min="14590" max="14590" width="13.7109375" style="14" customWidth="1"/>
    <col min="14591" max="14591" width="2.42578125" style="14" customWidth="1"/>
    <col min="14592" max="14592" width="71.85546875" style="14" customWidth="1"/>
    <col min="14593" max="14845" width="9.140625" style="14"/>
    <col min="14846" max="14846" width="13.7109375" style="14" customWidth="1"/>
    <col min="14847" max="14847" width="2.42578125" style="14" customWidth="1"/>
    <col min="14848" max="14848" width="71.85546875" style="14" customWidth="1"/>
    <col min="14849" max="15101" width="9.140625" style="14"/>
    <col min="15102" max="15102" width="13.7109375" style="14" customWidth="1"/>
    <col min="15103" max="15103" width="2.42578125" style="14" customWidth="1"/>
    <col min="15104" max="15104" width="71.85546875" style="14" customWidth="1"/>
    <col min="15105" max="15357" width="9.140625" style="14"/>
    <col min="15358" max="15358" width="13.7109375" style="14" customWidth="1"/>
    <col min="15359" max="15359" width="2.42578125" style="14" customWidth="1"/>
    <col min="15360" max="15360" width="71.85546875" style="14" customWidth="1"/>
    <col min="15361" max="15613" width="9.140625" style="14"/>
    <col min="15614" max="15614" width="13.7109375" style="14" customWidth="1"/>
    <col min="15615" max="15615" width="2.42578125" style="14" customWidth="1"/>
    <col min="15616" max="15616" width="71.85546875" style="14" customWidth="1"/>
    <col min="15617" max="15869" width="9.140625" style="14"/>
    <col min="15870" max="15870" width="13.7109375" style="14" customWidth="1"/>
    <col min="15871" max="15871" width="2.42578125" style="14" customWidth="1"/>
    <col min="15872" max="15872" width="71.85546875" style="14" customWidth="1"/>
    <col min="15873" max="16125" width="9.140625" style="14"/>
    <col min="16126" max="16126" width="13.7109375" style="14" customWidth="1"/>
    <col min="16127" max="16127" width="2.42578125" style="14" customWidth="1"/>
    <col min="16128" max="16128" width="71.85546875" style="14" customWidth="1"/>
    <col min="16129" max="16384" width="9.140625" style="14"/>
  </cols>
  <sheetData>
    <row r="1" spans="1:11" ht="31.5">
      <c r="A1" s="13" t="s">
        <v>33</v>
      </c>
      <c r="C1" s="15" t="s">
        <v>53</v>
      </c>
    </row>
    <row r="2" spans="1:11" ht="22.5" customHeight="1">
      <c r="A2" s="14" t="s">
        <v>34</v>
      </c>
      <c r="C2" s="39">
        <v>44972</v>
      </c>
    </row>
    <row r="3" spans="1:11" ht="22.5" customHeight="1">
      <c r="A3" s="14" t="s">
        <v>35</v>
      </c>
      <c r="C3" s="16" t="s">
        <v>36</v>
      </c>
    </row>
    <row r="4" spans="1:11" ht="6.75" customHeight="1">
      <c r="A4" s="17"/>
      <c r="B4" s="17"/>
      <c r="C4" s="17"/>
    </row>
    <row r="5" spans="1:11" s="18" customFormat="1" ht="27.75" customHeight="1">
      <c r="A5" s="62" t="s">
        <v>37</v>
      </c>
      <c r="D5" s="21"/>
      <c r="K5" s="14"/>
    </row>
    <row r="6" spans="1:11" s="18" customFormat="1" ht="15.95" customHeight="1">
      <c r="B6" s="19" t="s">
        <v>38</v>
      </c>
      <c r="C6" s="20" t="s">
        <v>54</v>
      </c>
      <c r="D6" s="21"/>
    </row>
    <row r="7" spans="1:11" s="18" customFormat="1" ht="15.95" customHeight="1">
      <c r="B7" s="19" t="s">
        <v>38</v>
      </c>
      <c r="C7" s="20" t="s">
        <v>55</v>
      </c>
      <c r="D7" s="21"/>
    </row>
    <row r="8" spans="1:11" s="18" customFormat="1" ht="15.95" customHeight="1">
      <c r="B8" s="19" t="s">
        <v>38</v>
      </c>
      <c r="C8" s="20" t="s">
        <v>56</v>
      </c>
      <c r="D8" s="21"/>
      <c r="F8" s="154"/>
      <c r="G8" s="155"/>
      <c r="H8" s="155"/>
      <c r="I8" s="155"/>
      <c r="J8" s="155"/>
    </row>
    <row r="9" spans="1:11" s="18" customFormat="1" ht="15.95" customHeight="1">
      <c r="B9" s="19" t="s">
        <v>38</v>
      </c>
      <c r="C9" s="20" t="s">
        <v>57</v>
      </c>
      <c r="D9" s="21"/>
      <c r="F9" s="154"/>
      <c r="G9" s="155"/>
      <c r="H9" s="155"/>
      <c r="I9" s="155"/>
      <c r="J9" s="155"/>
    </row>
    <row r="10" spans="1:11" s="18" customFormat="1" ht="15.95" customHeight="1">
      <c r="A10" s="21"/>
      <c r="B10" s="22" t="s">
        <v>38</v>
      </c>
      <c r="C10" s="24" t="s">
        <v>58</v>
      </c>
      <c r="D10" s="21"/>
      <c r="F10" s="156"/>
      <c r="G10" s="155"/>
      <c r="H10" s="155"/>
      <c r="I10" s="155"/>
      <c r="J10" s="155"/>
    </row>
    <row r="11" spans="1:11" ht="15.95" customHeight="1">
      <c r="A11" s="18"/>
      <c r="B11" s="23" t="s">
        <v>38</v>
      </c>
      <c r="C11" s="25" t="s">
        <v>100</v>
      </c>
      <c r="F11" s="156"/>
      <c r="G11" s="155"/>
      <c r="H11" s="155"/>
      <c r="I11" s="155"/>
      <c r="J11" s="155"/>
    </row>
    <row r="12" spans="1:11" ht="15.95" customHeight="1">
      <c r="A12" s="26"/>
      <c r="B12" s="59" t="s">
        <v>38</v>
      </c>
      <c r="C12" s="27" t="s">
        <v>59</v>
      </c>
    </row>
    <row r="13" spans="1:11" ht="6" customHeight="1"/>
    <row r="14" spans="1:11">
      <c r="A14" s="20" t="s">
        <v>39</v>
      </c>
      <c r="C14" s="28"/>
    </row>
    <row r="15" spans="1:11" ht="38.25">
      <c r="C15" s="29" t="s">
        <v>40</v>
      </c>
    </row>
    <row r="16" spans="1:11" ht="25.5">
      <c r="C16" s="30" t="s">
        <v>41</v>
      </c>
    </row>
    <row r="17" spans="1:3">
      <c r="C17" s="31" t="s">
        <v>42</v>
      </c>
    </row>
    <row r="18" spans="1:3">
      <c r="C18" s="32" t="s">
        <v>43</v>
      </c>
    </row>
    <row r="19" spans="1:3" ht="13.5" customHeight="1">
      <c r="C19" s="32" t="s">
        <v>44</v>
      </c>
    </row>
    <row r="20" spans="1:3" ht="25.5">
      <c r="C20" s="32" t="s">
        <v>45</v>
      </c>
    </row>
    <row r="21" spans="1:3" ht="14.25" customHeight="1">
      <c r="C21" s="33" t="s">
        <v>46</v>
      </c>
    </row>
    <row r="22" spans="1:3" ht="14.25" customHeight="1">
      <c r="C22" s="34" t="s">
        <v>47</v>
      </c>
    </row>
    <row r="23" spans="1:3" ht="51">
      <c r="C23" s="35" t="s">
        <v>64</v>
      </c>
    </row>
    <row r="24" spans="1:3">
      <c r="A24" s="20" t="s">
        <v>48</v>
      </c>
      <c r="C24" s="32"/>
    </row>
    <row r="25" spans="1:3" ht="25.5">
      <c r="C25" s="36" t="s">
        <v>60</v>
      </c>
    </row>
    <row r="26" spans="1:3" ht="51">
      <c r="C26" s="37" t="s">
        <v>49</v>
      </c>
    </row>
    <row r="27" spans="1:3">
      <c r="C27" s="38" t="s">
        <v>50</v>
      </c>
    </row>
    <row r="28" spans="1:3" ht="51">
      <c r="C28" s="37" t="s">
        <v>51</v>
      </c>
    </row>
    <row r="29" spans="1:3">
      <c r="C29" s="38" t="s">
        <v>61</v>
      </c>
    </row>
    <row r="30" spans="1:3" ht="40.5" customHeight="1">
      <c r="C30" s="37" t="s">
        <v>52</v>
      </c>
    </row>
    <row r="31" spans="1:3">
      <c r="A31" s="60"/>
      <c r="B31" s="60"/>
      <c r="C31" s="61" t="s">
        <v>62</v>
      </c>
    </row>
    <row r="32" spans="1:3">
      <c r="C32" s="37" t="s">
        <v>63</v>
      </c>
    </row>
    <row r="33" spans="3:3">
      <c r="C33" s="36" t="s">
        <v>65</v>
      </c>
    </row>
    <row r="34" spans="3:3" ht="25.5">
      <c r="C34" s="37" t="s">
        <v>66</v>
      </c>
    </row>
    <row r="35" spans="3:3">
      <c r="C35" s="13"/>
    </row>
    <row r="36" spans="3:3">
      <c r="C36" s="13"/>
    </row>
    <row r="37" spans="3:3">
      <c r="C37" s="13"/>
    </row>
    <row r="38" spans="3:3">
      <c r="C38" s="13"/>
    </row>
    <row r="39" spans="3:3">
      <c r="C39" s="13"/>
    </row>
  </sheetData>
  <mergeCells count="4">
    <mergeCell ref="F8:J8"/>
    <mergeCell ref="F9:J9"/>
    <mergeCell ref="F10:J10"/>
    <mergeCell ref="F11:J1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showRowColHeaders="0" workbookViewId="0">
      <selection activeCell="J20" sqref="J20"/>
    </sheetView>
  </sheetViews>
  <sheetFormatPr defaultColWidth="9.140625" defaultRowHeight="15"/>
  <cols>
    <col min="1" max="1" width="16" style="44" customWidth="1"/>
    <col min="2" max="2" width="8.5703125" style="57" customWidth="1"/>
    <col min="3" max="3" width="55" style="58" customWidth="1"/>
    <col min="4" max="256" width="9.140625" style="44"/>
    <col min="257" max="257" width="16" style="44" customWidth="1"/>
    <col min="258" max="258" width="8.5703125" style="44" customWidth="1"/>
    <col min="259" max="259" width="55" style="44" customWidth="1"/>
    <col min="260" max="512" width="9.140625" style="44"/>
    <col min="513" max="513" width="16" style="44" customWidth="1"/>
    <col min="514" max="514" width="8.5703125" style="44" customWidth="1"/>
    <col min="515" max="515" width="55" style="44" customWidth="1"/>
    <col min="516" max="768" width="9.140625" style="44"/>
    <col min="769" max="769" width="16" style="44" customWidth="1"/>
    <col min="770" max="770" width="8.5703125" style="44" customWidth="1"/>
    <col min="771" max="771" width="55" style="44" customWidth="1"/>
    <col min="772" max="1024" width="9.140625" style="44"/>
    <col min="1025" max="1025" width="16" style="44" customWidth="1"/>
    <col min="1026" max="1026" width="8.5703125" style="44" customWidth="1"/>
    <col min="1027" max="1027" width="55" style="44" customWidth="1"/>
    <col min="1028" max="1280" width="9.140625" style="44"/>
    <col min="1281" max="1281" width="16" style="44" customWidth="1"/>
    <col min="1282" max="1282" width="8.5703125" style="44" customWidth="1"/>
    <col min="1283" max="1283" width="55" style="44" customWidth="1"/>
    <col min="1284" max="1536" width="9.140625" style="44"/>
    <col min="1537" max="1537" width="16" style="44" customWidth="1"/>
    <col min="1538" max="1538" width="8.5703125" style="44" customWidth="1"/>
    <col min="1539" max="1539" width="55" style="44" customWidth="1"/>
    <col min="1540" max="1792" width="9.140625" style="44"/>
    <col min="1793" max="1793" width="16" style="44" customWidth="1"/>
    <col min="1794" max="1794" width="8.5703125" style="44" customWidth="1"/>
    <col min="1795" max="1795" width="55" style="44" customWidth="1"/>
    <col min="1796" max="2048" width="9.140625" style="44"/>
    <col min="2049" max="2049" width="16" style="44" customWidth="1"/>
    <col min="2050" max="2050" width="8.5703125" style="44" customWidth="1"/>
    <col min="2051" max="2051" width="55" style="44" customWidth="1"/>
    <col min="2052" max="2304" width="9.140625" style="44"/>
    <col min="2305" max="2305" width="16" style="44" customWidth="1"/>
    <col min="2306" max="2306" width="8.5703125" style="44" customWidth="1"/>
    <col min="2307" max="2307" width="55" style="44" customWidth="1"/>
    <col min="2308" max="2560" width="9.140625" style="44"/>
    <col min="2561" max="2561" width="16" style="44" customWidth="1"/>
    <col min="2562" max="2562" width="8.5703125" style="44" customWidth="1"/>
    <col min="2563" max="2563" width="55" style="44" customWidth="1"/>
    <col min="2564" max="2816" width="9.140625" style="44"/>
    <col min="2817" max="2817" width="16" style="44" customWidth="1"/>
    <col min="2818" max="2818" width="8.5703125" style="44" customWidth="1"/>
    <col min="2819" max="2819" width="55" style="44" customWidth="1"/>
    <col min="2820" max="3072" width="9.140625" style="44"/>
    <col min="3073" max="3073" width="16" style="44" customWidth="1"/>
    <col min="3074" max="3074" width="8.5703125" style="44" customWidth="1"/>
    <col min="3075" max="3075" width="55" style="44" customWidth="1"/>
    <col min="3076" max="3328" width="9.140625" style="44"/>
    <col min="3329" max="3329" width="16" style="44" customWidth="1"/>
    <col min="3330" max="3330" width="8.5703125" style="44" customWidth="1"/>
    <col min="3331" max="3331" width="55" style="44" customWidth="1"/>
    <col min="3332" max="3584" width="9.140625" style="44"/>
    <col min="3585" max="3585" width="16" style="44" customWidth="1"/>
    <col min="3586" max="3586" width="8.5703125" style="44" customWidth="1"/>
    <col min="3587" max="3587" width="55" style="44" customWidth="1"/>
    <col min="3588" max="3840" width="9.140625" style="44"/>
    <col min="3841" max="3841" width="16" style="44" customWidth="1"/>
    <col min="3842" max="3842" width="8.5703125" style="44" customWidth="1"/>
    <col min="3843" max="3843" width="55" style="44" customWidth="1"/>
    <col min="3844" max="4096" width="9.140625" style="44"/>
    <col min="4097" max="4097" width="16" style="44" customWidth="1"/>
    <col min="4098" max="4098" width="8.5703125" style="44" customWidth="1"/>
    <col min="4099" max="4099" width="55" style="44" customWidth="1"/>
    <col min="4100" max="4352" width="9.140625" style="44"/>
    <col min="4353" max="4353" width="16" style="44" customWidth="1"/>
    <col min="4354" max="4354" width="8.5703125" style="44" customWidth="1"/>
    <col min="4355" max="4355" width="55" style="44" customWidth="1"/>
    <col min="4356" max="4608" width="9.140625" style="44"/>
    <col min="4609" max="4609" width="16" style="44" customWidth="1"/>
    <col min="4610" max="4610" width="8.5703125" style="44" customWidth="1"/>
    <col min="4611" max="4611" width="55" style="44" customWidth="1"/>
    <col min="4612" max="4864" width="9.140625" style="44"/>
    <col min="4865" max="4865" width="16" style="44" customWidth="1"/>
    <col min="4866" max="4866" width="8.5703125" style="44" customWidth="1"/>
    <col min="4867" max="4867" width="55" style="44" customWidth="1"/>
    <col min="4868" max="5120" width="9.140625" style="44"/>
    <col min="5121" max="5121" width="16" style="44" customWidth="1"/>
    <col min="5122" max="5122" width="8.5703125" style="44" customWidth="1"/>
    <col min="5123" max="5123" width="55" style="44" customWidth="1"/>
    <col min="5124" max="5376" width="9.140625" style="44"/>
    <col min="5377" max="5377" width="16" style="44" customWidth="1"/>
    <col min="5378" max="5378" width="8.5703125" style="44" customWidth="1"/>
    <col min="5379" max="5379" width="55" style="44" customWidth="1"/>
    <col min="5380" max="5632" width="9.140625" style="44"/>
    <col min="5633" max="5633" width="16" style="44" customWidth="1"/>
    <col min="5634" max="5634" width="8.5703125" style="44" customWidth="1"/>
    <col min="5635" max="5635" width="55" style="44" customWidth="1"/>
    <col min="5636" max="5888" width="9.140625" style="44"/>
    <col min="5889" max="5889" width="16" style="44" customWidth="1"/>
    <col min="5890" max="5890" width="8.5703125" style="44" customWidth="1"/>
    <col min="5891" max="5891" width="55" style="44" customWidth="1"/>
    <col min="5892" max="6144" width="9.140625" style="44"/>
    <col min="6145" max="6145" width="16" style="44" customWidth="1"/>
    <col min="6146" max="6146" width="8.5703125" style="44" customWidth="1"/>
    <col min="6147" max="6147" width="55" style="44" customWidth="1"/>
    <col min="6148" max="6400" width="9.140625" style="44"/>
    <col min="6401" max="6401" width="16" style="44" customWidth="1"/>
    <col min="6402" max="6402" width="8.5703125" style="44" customWidth="1"/>
    <col min="6403" max="6403" width="55" style="44" customWidth="1"/>
    <col min="6404" max="6656" width="9.140625" style="44"/>
    <col min="6657" max="6657" width="16" style="44" customWidth="1"/>
    <col min="6658" max="6658" width="8.5703125" style="44" customWidth="1"/>
    <col min="6659" max="6659" width="55" style="44" customWidth="1"/>
    <col min="6660" max="6912" width="9.140625" style="44"/>
    <col min="6913" max="6913" width="16" style="44" customWidth="1"/>
    <col min="6914" max="6914" width="8.5703125" style="44" customWidth="1"/>
    <col min="6915" max="6915" width="55" style="44" customWidth="1"/>
    <col min="6916" max="7168" width="9.140625" style="44"/>
    <col min="7169" max="7169" width="16" style="44" customWidth="1"/>
    <col min="7170" max="7170" width="8.5703125" style="44" customWidth="1"/>
    <col min="7171" max="7171" width="55" style="44" customWidth="1"/>
    <col min="7172" max="7424" width="9.140625" style="44"/>
    <col min="7425" max="7425" width="16" style="44" customWidth="1"/>
    <col min="7426" max="7426" width="8.5703125" style="44" customWidth="1"/>
    <col min="7427" max="7427" width="55" style="44" customWidth="1"/>
    <col min="7428" max="7680" width="9.140625" style="44"/>
    <col min="7681" max="7681" width="16" style="44" customWidth="1"/>
    <col min="7682" max="7682" width="8.5703125" style="44" customWidth="1"/>
    <col min="7683" max="7683" width="55" style="44" customWidth="1"/>
    <col min="7684" max="7936" width="9.140625" style="44"/>
    <col min="7937" max="7937" width="16" style="44" customWidth="1"/>
    <col min="7938" max="7938" width="8.5703125" style="44" customWidth="1"/>
    <col min="7939" max="7939" width="55" style="44" customWidth="1"/>
    <col min="7940" max="8192" width="9.140625" style="44"/>
    <col min="8193" max="8193" width="16" style="44" customWidth="1"/>
    <col min="8194" max="8194" width="8.5703125" style="44" customWidth="1"/>
    <col min="8195" max="8195" width="55" style="44" customWidth="1"/>
    <col min="8196" max="8448" width="9.140625" style="44"/>
    <col min="8449" max="8449" width="16" style="44" customWidth="1"/>
    <col min="8450" max="8450" width="8.5703125" style="44" customWidth="1"/>
    <col min="8451" max="8451" width="55" style="44" customWidth="1"/>
    <col min="8452" max="8704" width="9.140625" style="44"/>
    <col min="8705" max="8705" width="16" style="44" customWidth="1"/>
    <col min="8706" max="8706" width="8.5703125" style="44" customWidth="1"/>
    <col min="8707" max="8707" width="55" style="44" customWidth="1"/>
    <col min="8708" max="8960" width="9.140625" style="44"/>
    <col min="8961" max="8961" width="16" style="44" customWidth="1"/>
    <col min="8962" max="8962" width="8.5703125" style="44" customWidth="1"/>
    <col min="8963" max="8963" width="55" style="44" customWidth="1"/>
    <col min="8964" max="9216" width="9.140625" style="44"/>
    <col min="9217" max="9217" width="16" style="44" customWidth="1"/>
    <col min="9218" max="9218" width="8.5703125" style="44" customWidth="1"/>
    <col min="9219" max="9219" width="55" style="44" customWidth="1"/>
    <col min="9220" max="9472" width="9.140625" style="44"/>
    <col min="9473" max="9473" width="16" style="44" customWidth="1"/>
    <col min="9474" max="9474" width="8.5703125" style="44" customWidth="1"/>
    <col min="9475" max="9475" width="55" style="44" customWidth="1"/>
    <col min="9476" max="9728" width="9.140625" style="44"/>
    <col min="9729" max="9729" width="16" style="44" customWidth="1"/>
    <col min="9730" max="9730" width="8.5703125" style="44" customWidth="1"/>
    <col min="9731" max="9731" width="55" style="44" customWidth="1"/>
    <col min="9732" max="9984" width="9.140625" style="44"/>
    <col min="9985" max="9985" width="16" style="44" customWidth="1"/>
    <col min="9986" max="9986" width="8.5703125" style="44" customWidth="1"/>
    <col min="9987" max="9987" width="55" style="44" customWidth="1"/>
    <col min="9988" max="10240" width="9.140625" style="44"/>
    <col min="10241" max="10241" width="16" style="44" customWidth="1"/>
    <col min="10242" max="10242" width="8.5703125" style="44" customWidth="1"/>
    <col min="10243" max="10243" width="55" style="44" customWidth="1"/>
    <col min="10244" max="10496" width="9.140625" style="44"/>
    <col min="10497" max="10497" width="16" style="44" customWidth="1"/>
    <col min="10498" max="10498" width="8.5703125" style="44" customWidth="1"/>
    <col min="10499" max="10499" width="55" style="44" customWidth="1"/>
    <col min="10500" max="10752" width="9.140625" style="44"/>
    <col min="10753" max="10753" width="16" style="44" customWidth="1"/>
    <col min="10754" max="10754" width="8.5703125" style="44" customWidth="1"/>
    <col min="10755" max="10755" width="55" style="44" customWidth="1"/>
    <col min="10756" max="11008" width="9.140625" style="44"/>
    <col min="11009" max="11009" width="16" style="44" customWidth="1"/>
    <col min="11010" max="11010" width="8.5703125" style="44" customWidth="1"/>
    <col min="11011" max="11011" width="55" style="44" customWidth="1"/>
    <col min="11012" max="11264" width="9.140625" style="44"/>
    <col min="11265" max="11265" width="16" style="44" customWidth="1"/>
    <col min="11266" max="11266" width="8.5703125" style="44" customWidth="1"/>
    <col min="11267" max="11267" width="55" style="44" customWidth="1"/>
    <col min="11268" max="11520" width="9.140625" style="44"/>
    <col min="11521" max="11521" width="16" style="44" customWidth="1"/>
    <col min="11522" max="11522" width="8.5703125" style="44" customWidth="1"/>
    <col min="11523" max="11523" width="55" style="44" customWidth="1"/>
    <col min="11524" max="11776" width="9.140625" style="44"/>
    <col min="11777" max="11777" width="16" style="44" customWidth="1"/>
    <col min="11778" max="11778" width="8.5703125" style="44" customWidth="1"/>
    <col min="11779" max="11779" width="55" style="44" customWidth="1"/>
    <col min="11780" max="12032" width="9.140625" style="44"/>
    <col min="12033" max="12033" width="16" style="44" customWidth="1"/>
    <col min="12034" max="12034" width="8.5703125" style="44" customWidth="1"/>
    <col min="12035" max="12035" width="55" style="44" customWidth="1"/>
    <col min="12036" max="12288" width="9.140625" style="44"/>
    <col min="12289" max="12289" width="16" style="44" customWidth="1"/>
    <col min="12290" max="12290" width="8.5703125" style="44" customWidth="1"/>
    <col min="12291" max="12291" width="55" style="44" customWidth="1"/>
    <col min="12292" max="12544" width="9.140625" style="44"/>
    <col min="12545" max="12545" width="16" style="44" customWidth="1"/>
    <col min="12546" max="12546" width="8.5703125" style="44" customWidth="1"/>
    <col min="12547" max="12547" width="55" style="44" customWidth="1"/>
    <col min="12548" max="12800" width="9.140625" style="44"/>
    <col min="12801" max="12801" width="16" style="44" customWidth="1"/>
    <col min="12802" max="12802" width="8.5703125" style="44" customWidth="1"/>
    <col min="12803" max="12803" width="55" style="44" customWidth="1"/>
    <col min="12804" max="13056" width="9.140625" style="44"/>
    <col min="13057" max="13057" width="16" style="44" customWidth="1"/>
    <col min="13058" max="13058" width="8.5703125" style="44" customWidth="1"/>
    <col min="13059" max="13059" width="55" style="44" customWidth="1"/>
    <col min="13060" max="13312" width="9.140625" style="44"/>
    <col min="13313" max="13313" width="16" style="44" customWidth="1"/>
    <col min="13314" max="13314" width="8.5703125" style="44" customWidth="1"/>
    <col min="13315" max="13315" width="55" style="44" customWidth="1"/>
    <col min="13316" max="13568" width="9.140625" style="44"/>
    <col min="13569" max="13569" width="16" style="44" customWidth="1"/>
    <col min="13570" max="13570" width="8.5703125" style="44" customWidth="1"/>
    <col min="13571" max="13571" width="55" style="44" customWidth="1"/>
    <col min="13572" max="13824" width="9.140625" style="44"/>
    <col min="13825" max="13825" width="16" style="44" customWidth="1"/>
    <col min="13826" max="13826" width="8.5703125" style="44" customWidth="1"/>
    <col min="13827" max="13827" width="55" style="44" customWidth="1"/>
    <col min="13828" max="14080" width="9.140625" style="44"/>
    <col min="14081" max="14081" width="16" style="44" customWidth="1"/>
    <col min="14082" max="14082" width="8.5703125" style="44" customWidth="1"/>
    <col min="14083" max="14083" width="55" style="44" customWidth="1"/>
    <col min="14084" max="14336" width="9.140625" style="44"/>
    <col min="14337" max="14337" width="16" style="44" customWidth="1"/>
    <col min="14338" max="14338" width="8.5703125" style="44" customWidth="1"/>
    <col min="14339" max="14339" width="55" style="44" customWidth="1"/>
    <col min="14340" max="14592" width="9.140625" style="44"/>
    <col min="14593" max="14593" width="16" style="44" customWidth="1"/>
    <col min="14594" max="14594" width="8.5703125" style="44" customWidth="1"/>
    <col min="14595" max="14595" width="55" style="44" customWidth="1"/>
    <col min="14596" max="14848" width="9.140625" style="44"/>
    <col min="14849" max="14849" width="16" style="44" customWidth="1"/>
    <col min="14850" max="14850" width="8.5703125" style="44" customWidth="1"/>
    <col min="14851" max="14851" width="55" style="44" customWidth="1"/>
    <col min="14852" max="15104" width="9.140625" style="44"/>
    <col min="15105" max="15105" width="16" style="44" customWidth="1"/>
    <col min="15106" max="15106" width="8.5703125" style="44" customWidth="1"/>
    <col min="15107" max="15107" width="55" style="44" customWidth="1"/>
    <col min="15108" max="15360" width="9.140625" style="44"/>
    <col min="15361" max="15361" width="16" style="44" customWidth="1"/>
    <col min="15362" max="15362" width="8.5703125" style="44" customWidth="1"/>
    <col min="15363" max="15363" width="55" style="44" customWidth="1"/>
    <col min="15364" max="15616" width="9.140625" style="44"/>
    <col min="15617" max="15617" width="16" style="44" customWidth="1"/>
    <col min="15618" max="15618" width="8.5703125" style="44" customWidth="1"/>
    <col min="15619" max="15619" width="55" style="44" customWidth="1"/>
    <col min="15620" max="15872" width="9.140625" style="44"/>
    <col min="15873" max="15873" width="16" style="44" customWidth="1"/>
    <col min="15874" max="15874" width="8.5703125" style="44" customWidth="1"/>
    <col min="15875" max="15875" width="55" style="44" customWidth="1"/>
    <col min="15876" max="16128" width="9.140625" style="44"/>
    <col min="16129" max="16129" width="16" style="44" customWidth="1"/>
    <col min="16130" max="16130" width="8.5703125" style="44" customWidth="1"/>
    <col min="16131" max="16131" width="55" style="44" customWidth="1"/>
    <col min="16132" max="16384" width="9.140625" style="44"/>
  </cols>
  <sheetData>
    <row r="1" spans="1:4" ht="41.25" customHeight="1">
      <c r="A1" s="40" t="s">
        <v>67</v>
      </c>
      <c r="B1" s="41"/>
      <c r="C1" s="42"/>
      <c r="D1" s="43"/>
    </row>
    <row r="2" spans="1:4" ht="50.25" customHeight="1">
      <c r="A2" s="162" t="s">
        <v>68</v>
      </c>
      <c r="B2" s="162"/>
      <c r="C2" s="162"/>
      <c r="D2" s="162"/>
    </row>
    <row r="3" spans="1:4" ht="50.25" customHeight="1">
      <c r="A3" s="162" t="s">
        <v>252</v>
      </c>
      <c r="B3" s="162"/>
      <c r="C3" s="162"/>
      <c r="D3" s="162"/>
    </row>
    <row r="4" spans="1:4" ht="33.75" customHeight="1">
      <c r="A4" s="161" t="s">
        <v>160</v>
      </c>
      <c r="B4" s="161"/>
      <c r="C4" s="161"/>
      <c r="D4" s="161"/>
    </row>
    <row r="5" spans="1:4">
      <c r="A5" s="45" t="s">
        <v>69</v>
      </c>
      <c r="B5" s="45" t="s">
        <v>70</v>
      </c>
      <c r="C5" s="46"/>
      <c r="D5" s="47" t="s">
        <v>71</v>
      </c>
    </row>
    <row r="6" spans="1:4" ht="15" customHeight="1">
      <c r="A6" s="48">
        <v>999990001</v>
      </c>
      <c r="B6" s="49" t="s">
        <v>72</v>
      </c>
      <c r="C6" s="50"/>
      <c r="D6" s="51" t="s">
        <v>7</v>
      </c>
    </row>
    <row r="7" spans="1:4" ht="174.75" customHeight="1">
      <c r="A7" s="48"/>
      <c r="B7" s="49"/>
      <c r="C7" s="50" t="s">
        <v>251</v>
      </c>
      <c r="D7" s="51"/>
    </row>
    <row r="8" spans="1:4" ht="15" customHeight="1">
      <c r="A8" s="48">
        <v>999990002</v>
      </c>
      <c r="B8" s="49" t="s">
        <v>73</v>
      </c>
      <c r="C8" s="50"/>
      <c r="D8" s="51" t="s">
        <v>74</v>
      </c>
    </row>
    <row r="9" spans="1:4" ht="51">
      <c r="A9" s="48"/>
      <c r="B9" s="49"/>
      <c r="C9" s="50" t="s">
        <v>75</v>
      </c>
      <c r="D9" s="51"/>
    </row>
    <row r="10" spans="1:4" ht="15" customHeight="1">
      <c r="A10" s="48">
        <v>999990003</v>
      </c>
      <c r="B10" s="49" t="s">
        <v>76</v>
      </c>
      <c r="C10" s="50"/>
      <c r="D10" s="51" t="s">
        <v>7</v>
      </c>
    </row>
    <row r="11" spans="1:4" ht="32.25" customHeight="1">
      <c r="A11" s="48"/>
      <c r="B11" s="49"/>
      <c r="C11" s="50" t="s">
        <v>77</v>
      </c>
      <c r="D11" s="51"/>
    </row>
    <row r="12" spans="1:4" ht="15" customHeight="1">
      <c r="A12" s="48">
        <v>999990005</v>
      </c>
      <c r="B12" s="49" t="s">
        <v>156</v>
      </c>
      <c r="C12" s="50"/>
      <c r="D12" s="51" t="s">
        <v>7</v>
      </c>
    </row>
    <row r="13" spans="1:4" ht="32.25" customHeight="1">
      <c r="A13" s="48"/>
      <c r="B13" s="49"/>
      <c r="C13" s="50" t="s">
        <v>157</v>
      </c>
      <c r="D13" s="51"/>
    </row>
    <row r="14" spans="1:4" ht="15" customHeight="1">
      <c r="A14" s="48">
        <v>999990010</v>
      </c>
      <c r="B14" s="49" t="s">
        <v>158</v>
      </c>
      <c r="C14" s="50"/>
      <c r="D14" s="51" t="s">
        <v>7</v>
      </c>
    </row>
    <row r="15" spans="1:4" ht="51">
      <c r="A15" s="48"/>
      <c r="B15" s="49"/>
      <c r="C15" s="50" t="s">
        <v>159</v>
      </c>
      <c r="D15" s="51"/>
    </row>
    <row r="16" spans="1:4" ht="15" customHeight="1">
      <c r="A16" s="48">
        <v>999990011</v>
      </c>
      <c r="B16" s="49" t="s">
        <v>80</v>
      </c>
      <c r="C16" s="50"/>
      <c r="D16" s="51" t="s">
        <v>7</v>
      </c>
    </row>
    <row r="17" spans="1:4" ht="20.25" customHeight="1">
      <c r="A17" s="48"/>
      <c r="B17" s="49"/>
      <c r="C17" s="50" t="s">
        <v>81</v>
      </c>
      <c r="D17" s="51"/>
    </row>
    <row r="18" spans="1:4" ht="15" customHeight="1">
      <c r="A18" s="48">
        <v>999990012</v>
      </c>
      <c r="B18" s="49" t="s">
        <v>78</v>
      </c>
      <c r="C18" s="50"/>
      <c r="D18" s="51" t="s">
        <v>7</v>
      </c>
    </row>
    <row r="19" spans="1:4" ht="31.5" customHeight="1">
      <c r="A19" s="48"/>
      <c r="B19" s="49"/>
      <c r="C19" s="50" t="s">
        <v>79</v>
      </c>
      <c r="D19" s="51"/>
    </row>
    <row r="20" spans="1:4" ht="15" customHeight="1">
      <c r="A20" s="48">
        <v>999990016</v>
      </c>
      <c r="B20" s="53" t="s">
        <v>82</v>
      </c>
      <c r="C20" s="54"/>
      <c r="D20" s="55" t="s">
        <v>7</v>
      </c>
    </row>
    <row r="21" spans="1:4" ht="96.75" customHeight="1">
      <c r="A21" s="48"/>
      <c r="B21" s="49"/>
      <c r="C21" s="56" t="s">
        <v>83</v>
      </c>
      <c r="D21" s="51"/>
    </row>
    <row r="22" spans="1:4" ht="15" customHeight="1">
      <c r="A22" s="48">
        <v>999990020</v>
      </c>
      <c r="B22" s="49" t="s">
        <v>84</v>
      </c>
      <c r="C22" s="50"/>
      <c r="D22" s="51" t="s">
        <v>7</v>
      </c>
    </row>
    <row r="23" spans="1:4" ht="47.25" customHeight="1">
      <c r="A23" s="48"/>
      <c r="B23" s="49"/>
      <c r="C23" s="50" t="s">
        <v>85</v>
      </c>
      <c r="D23" s="51"/>
    </row>
    <row r="24" spans="1:4" ht="15" customHeight="1">
      <c r="A24" s="48">
        <v>999990021</v>
      </c>
      <c r="B24" s="49" t="s">
        <v>86</v>
      </c>
      <c r="C24" s="50"/>
      <c r="D24" s="51" t="s">
        <v>7</v>
      </c>
    </row>
    <row r="25" spans="1:4" ht="48" customHeight="1">
      <c r="A25" s="48"/>
      <c r="B25" s="49"/>
      <c r="C25" s="50" t="s">
        <v>87</v>
      </c>
      <c r="D25" s="51"/>
    </row>
    <row r="26" spans="1:4" ht="15" customHeight="1">
      <c r="A26" s="48">
        <v>999990022</v>
      </c>
      <c r="B26" s="49" t="s">
        <v>88</v>
      </c>
      <c r="C26" s="50"/>
      <c r="D26" s="51" t="s">
        <v>7</v>
      </c>
    </row>
    <row r="27" spans="1:4" ht="63.75">
      <c r="A27" s="48"/>
      <c r="B27" s="49"/>
      <c r="C27" s="50" t="s">
        <v>89</v>
      </c>
      <c r="D27" s="51"/>
    </row>
    <row r="28" spans="1:4" ht="15" customHeight="1">
      <c r="A28" s="48">
        <v>999990024</v>
      </c>
      <c r="B28" s="49" t="s">
        <v>161</v>
      </c>
      <c r="C28" s="50"/>
      <c r="D28" s="51" t="s">
        <v>7</v>
      </c>
    </row>
    <row r="29" spans="1:4">
      <c r="A29" s="48"/>
      <c r="B29" s="49"/>
      <c r="C29" s="50" t="s">
        <v>162</v>
      </c>
      <c r="D29" s="51"/>
    </row>
    <row r="30" spans="1:4" ht="15" customHeight="1">
      <c r="A30" s="48">
        <v>999990027</v>
      </c>
      <c r="B30" s="49" t="s">
        <v>90</v>
      </c>
      <c r="C30" s="50"/>
      <c r="D30" s="51" t="s">
        <v>7</v>
      </c>
    </row>
    <row r="31" spans="1:4" ht="90" customHeight="1">
      <c r="A31" s="48"/>
      <c r="B31" s="49"/>
      <c r="C31" s="50" t="s">
        <v>91</v>
      </c>
      <c r="D31" s="51"/>
    </row>
    <row r="32" spans="1:4" ht="15" customHeight="1">
      <c r="A32" s="48">
        <v>999990029</v>
      </c>
      <c r="B32" s="49" t="s">
        <v>92</v>
      </c>
      <c r="C32" s="50"/>
      <c r="D32" s="51" t="s">
        <v>7</v>
      </c>
    </row>
    <row r="33" spans="1:4" ht="90" customHeight="1">
      <c r="A33" s="48"/>
      <c r="B33" s="49"/>
      <c r="C33" s="50" t="s">
        <v>163</v>
      </c>
      <c r="D33" s="51"/>
    </row>
    <row r="34" spans="1:4" ht="15" customHeight="1">
      <c r="A34" s="48">
        <v>999990030</v>
      </c>
      <c r="B34" s="49" t="s">
        <v>93</v>
      </c>
      <c r="C34" s="50"/>
      <c r="D34" s="51" t="s">
        <v>94</v>
      </c>
    </row>
    <row r="35" spans="1:4" ht="58.5" customHeight="1">
      <c r="A35" s="48"/>
      <c r="B35" s="49"/>
      <c r="C35" s="50" t="s">
        <v>95</v>
      </c>
      <c r="D35" s="51"/>
    </row>
    <row r="36" spans="1:4" ht="15" customHeight="1">
      <c r="A36" s="48">
        <v>999990031</v>
      </c>
      <c r="B36" s="49" t="s">
        <v>96</v>
      </c>
      <c r="C36" s="50"/>
      <c r="D36" s="51" t="s">
        <v>94</v>
      </c>
    </row>
    <row r="37" spans="1:4" ht="86.25" customHeight="1">
      <c r="A37" s="52"/>
      <c r="B37" s="53"/>
      <c r="C37" s="54" t="s">
        <v>97</v>
      </c>
      <c r="D37" s="55"/>
    </row>
    <row r="38" spans="1:4">
      <c r="A38" s="48">
        <v>999990039</v>
      </c>
      <c r="B38" s="49" t="s">
        <v>98</v>
      </c>
      <c r="C38" s="50"/>
      <c r="D38" s="51" t="s">
        <v>74</v>
      </c>
    </row>
    <row r="39" spans="1:4" ht="57" customHeight="1">
      <c r="A39" s="48"/>
      <c r="B39" s="49"/>
      <c r="C39" s="56" t="s">
        <v>99</v>
      </c>
      <c r="D39" s="51"/>
    </row>
    <row r="40" spans="1:4">
      <c r="A40" s="48">
        <v>999990054</v>
      </c>
      <c r="B40" s="49" t="s">
        <v>164</v>
      </c>
      <c r="C40" s="50"/>
      <c r="D40" s="51" t="s">
        <v>94</v>
      </c>
    </row>
    <row r="41" spans="1:4" ht="25.5">
      <c r="A41" s="48"/>
      <c r="B41" s="49"/>
      <c r="C41" s="56" t="s">
        <v>165</v>
      </c>
      <c r="D41" s="51"/>
    </row>
  </sheetData>
  <mergeCells count="3">
    <mergeCell ref="A4:D4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>
    <oddFooter>&amp;LÚdržba veřejné zeleně a úklid veřejných prostranství ve správě MČ Praha 12&amp;R&amp;P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5"/>
  <sheetViews>
    <sheetView zoomScaleNormal="100" workbookViewId="0"/>
  </sheetViews>
  <sheetFormatPr defaultRowHeight="15" outlineLevelRow="1"/>
  <cols>
    <col min="1" max="1" width="6.140625" style="109" customWidth="1"/>
    <col min="2" max="2" width="33.7109375" style="109" customWidth="1"/>
    <col min="3" max="3" width="9.140625" style="109"/>
    <col min="4" max="4" width="9.5703125" style="109" bestFit="1" customWidth="1"/>
    <col min="5" max="5" width="18.140625" style="109" customWidth="1"/>
    <col min="6" max="6" width="1.42578125" style="110" customWidth="1"/>
    <col min="7" max="7" width="11.7109375" style="111" customWidth="1"/>
    <col min="8" max="8" width="1.42578125" style="110" customWidth="1"/>
    <col min="9" max="9" width="14.42578125" style="110" customWidth="1"/>
    <col min="10" max="12" width="9.140625" style="110"/>
    <col min="13" max="13" width="47.42578125" style="110" customWidth="1"/>
    <col min="14" max="16384" width="9.140625" style="110"/>
  </cols>
  <sheetData>
    <row r="1" spans="1:9" s="67" customFormat="1" ht="37.5" customHeight="1">
      <c r="A1" s="66" t="s">
        <v>58</v>
      </c>
      <c r="D1" s="68"/>
      <c r="E1" s="69"/>
      <c r="G1" s="70"/>
      <c r="H1" s="71"/>
      <c r="I1" s="72"/>
    </row>
    <row r="2" spans="1:9" s="81" customFormat="1" ht="12.75">
      <c r="A2" s="73" t="s">
        <v>101</v>
      </c>
      <c r="B2" s="74"/>
      <c r="C2" s="74"/>
      <c r="D2" s="75"/>
      <c r="E2" s="76" t="s">
        <v>102</v>
      </c>
      <c r="F2" s="77"/>
      <c r="G2" s="78" t="s">
        <v>103</v>
      </c>
      <c r="H2" s="79"/>
      <c r="I2" s="80" t="s">
        <v>104</v>
      </c>
    </row>
    <row r="3" spans="1:9" s="90" customFormat="1" ht="12.75">
      <c r="A3" s="82" t="s">
        <v>105</v>
      </c>
      <c r="B3" s="83" t="s">
        <v>106</v>
      </c>
      <c r="C3" s="84" t="s">
        <v>1</v>
      </c>
      <c r="D3" s="85" t="s">
        <v>107</v>
      </c>
      <c r="E3" s="86"/>
      <c r="F3" s="83"/>
      <c r="G3" s="87"/>
      <c r="H3" s="88"/>
      <c r="I3" s="89"/>
    </row>
    <row r="4" spans="1:9" s="81" customFormat="1" ht="3.95" customHeight="1">
      <c r="A4" s="91"/>
      <c r="B4" s="91"/>
      <c r="C4" s="91"/>
      <c r="D4" s="92"/>
      <c r="E4" s="93"/>
      <c r="F4" s="91"/>
      <c r="G4" s="94"/>
      <c r="H4" s="95"/>
      <c r="I4" s="96"/>
    </row>
    <row r="5" spans="1:9" s="98" customFormat="1" ht="33" customHeight="1">
      <c r="A5" s="163" t="s">
        <v>108</v>
      </c>
      <c r="B5" s="164"/>
      <c r="C5" s="164"/>
      <c r="D5" s="165"/>
      <c r="E5" s="97">
        <f>SUM(E6:E18)</f>
        <v>1729615</v>
      </c>
      <c r="G5" s="99"/>
      <c r="I5" s="100">
        <f>ROUND(E5*G5,2)</f>
        <v>0</v>
      </c>
    </row>
    <row r="6" spans="1:9" s="101" customFormat="1" ht="11.25" outlineLevel="1">
      <c r="B6" s="102" t="s">
        <v>8</v>
      </c>
      <c r="C6" s="102">
        <v>1321</v>
      </c>
      <c r="D6" s="171">
        <v>24</v>
      </c>
      <c r="E6" s="104">
        <f>C6*D6</f>
        <v>31704</v>
      </c>
      <c r="G6" s="105"/>
      <c r="H6" s="106"/>
      <c r="I6" s="107"/>
    </row>
    <row r="7" spans="1:9" s="101" customFormat="1" ht="11.25" outlineLevel="1">
      <c r="B7" s="102" t="s">
        <v>189</v>
      </c>
      <c r="C7" s="102">
        <v>78</v>
      </c>
      <c r="D7" s="171">
        <v>24</v>
      </c>
      <c r="E7" s="104">
        <f t="shared" ref="E7:E16" si="0">C7*D7</f>
        <v>1872</v>
      </c>
      <c r="G7" s="105"/>
      <c r="H7" s="106"/>
      <c r="I7" s="107"/>
    </row>
    <row r="8" spans="1:9" s="101" customFormat="1" ht="11.25" outlineLevel="1">
      <c r="B8" s="102" t="s">
        <v>189</v>
      </c>
      <c r="C8" s="102">
        <v>38</v>
      </c>
      <c r="D8" s="171">
        <v>59</v>
      </c>
      <c r="E8" s="104">
        <f t="shared" si="0"/>
        <v>2242</v>
      </c>
      <c r="G8" s="105"/>
      <c r="H8" s="106"/>
      <c r="I8" s="107"/>
    </row>
    <row r="9" spans="1:9" s="101" customFormat="1" ht="11.25" outlineLevel="1">
      <c r="B9" s="102" t="s">
        <v>20</v>
      </c>
      <c r="C9" s="102">
        <v>4100</v>
      </c>
      <c r="D9" s="171">
        <v>24</v>
      </c>
      <c r="E9" s="104">
        <f t="shared" si="0"/>
        <v>98400</v>
      </c>
      <c r="G9" s="105"/>
      <c r="H9" s="106"/>
      <c r="I9" s="107"/>
    </row>
    <row r="10" spans="1:9" s="101" customFormat="1" ht="11.25" outlineLevel="1">
      <c r="B10" s="102" t="s">
        <v>20</v>
      </c>
      <c r="C10" s="102">
        <v>122</v>
      </c>
      <c r="D10" s="171">
        <v>59</v>
      </c>
      <c r="E10" s="104">
        <f t="shared" si="0"/>
        <v>7198</v>
      </c>
      <c r="G10" s="105"/>
      <c r="H10" s="106"/>
      <c r="I10" s="107"/>
    </row>
    <row r="11" spans="1:9" s="101" customFormat="1" ht="11.25" outlineLevel="1">
      <c r="B11" s="102" t="s">
        <v>10</v>
      </c>
      <c r="C11" s="102">
        <v>1263</v>
      </c>
      <c r="D11" s="171">
        <v>24</v>
      </c>
      <c r="E11" s="104">
        <f t="shared" si="0"/>
        <v>30312</v>
      </c>
      <c r="G11" s="105"/>
      <c r="H11" s="106"/>
      <c r="I11" s="107"/>
    </row>
    <row r="12" spans="1:9" s="101" customFormat="1" ht="11.25" outlineLevel="1">
      <c r="B12" s="102" t="s">
        <v>10</v>
      </c>
      <c r="C12" s="102">
        <v>12</v>
      </c>
      <c r="D12" s="171">
        <v>59</v>
      </c>
      <c r="E12" s="104">
        <f t="shared" si="0"/>
        <v>708</v>
      </c>
      <c r="G12" s="105"/>
      <c r="H12" s="106"/>
      <c r="I12" s="107"/>
    </row>
    <row r="13" spans="1:9" s="101" customFormat="1" ht="11.25" outlineLevel="1">
      <c r="B13" s="102" t="s">
        <v>13</v>
      </c>
      <c r="C13" s="102">
        <v>40263</v>
      </c>
      <c r="D13" s="171">
        <v>24</v>
      </c>
      <c r="E13" s="104">
        <f t="shared" si="0"/>
        <v>966312</v>
      </c>
      <c r="G13" s="105"/>
      <c r="H13" s="106"/>
      <c r="I13" s="107"/>
    </row>
    <row r="14" spans="1:9" s="101" customFormat="1" ht="11.25" outlineLevel="1">
      <c r="B14" s="102" t="s">
        <v>13</v>
      </c>
      <c r="C14" s="102">
        <v>5558</v>
      </c>
      <c r="D14" s="171">
        <v>59</v>
      </c>
      <c r="E14" s="104">
        <f t="shared" si="0"/>
        <v>327922</v>
      </c>
      <c r="G14" s="105"/>
      <c r="H14" s="106"/>
      <c r="I14" s="107"/>
    </row>
    <row r="15" spans="1:9" s="101" customFormat="1" ht="11.25" outlineLevel="1">
      <c r="B15" s="102" t="s">
        <v>209</v>
      </c>
      <c r="C15" s="102">
        <v>1195</v>
      </c>
      <c r="D15" s="171">
        <v>24</v>
      </c>
      <c r="E15" s="104">
        <f t="shared" si="0"/>
        <v>28680</v>
      </c>
      <c r="G15" s="105"/>
      <c r="H15" s="106"/>
      <c r="I15" s="107"/>
    </row>
    <row r="16" spans="1:9" s="101" customFormat="1" ht="11.25" outlineLevel="1">
      <c r="B16" s="102" t="s">
        <v>18</v>
      </c>
      <c r="C16" s="102">
        <v>3336</v>
      </c>
      <c r="D16" s="171">
        <v>24</v>
      </c>
      <c r="E16" s="104">
        <f t="shared" si="0"/>
        <v>80064</v>
      </c>
      <c r="G16" s="105"/>
      <c r="H16" s="106"/>
      <c r="I16" s="107"/>
    </row>
    <row r="17" spans="1:9" s="101" customFormat="1" ht="11.25" outlineLevel="1">
      <c r="B17" s="102" t="s">
        <v>18</v>
      </c>
      <c r="C17" s="102">
        <v>2032</v>
      </c>
      <c r="D17" s="171">
        <v>24</v>
      </c>
      <c r="E17" s="104">
        <f>C17*D17</f>
        <v>48768</v>
      </c>
      <c r="G17" s="105"/>
      <c r="H17" s="106"/>
      <c r="I17" s="107"/>
    </row>
    <row r="18" spans="1:9" s="101" customFormat="1" ht="11.25" outlineLevel="1">
      <c r="B18" s="102" t="s">
        <v>18</v>
      </c>
      <c r="C18" s="102">
        <v>1787</v>
      </c>
      <c r="D18" s="171">
        <v>59</v>
      </c>
      <c r="E18" s="104">
        <f>C18*D18</f>
        <v>105433</v>
      </c>
      <c r="G18" s="105"/>
      <c r="H18" s="106"/>
      <c r="I18" s="107"/>
    </row>
    <row r="19" spans="1:9" s="98" customFormat="1" ht="33" customHeight="1">
      <c r="A19" s="163" t="s">
        <v>109</v>
      </c>
      <c r="B19" s="164"/>
      <c r="C19" s="164"/>
      <c r="D19" s="165"/>
      <c r="E19" s="97">
        <f>SUM(E20:E24)</f>
        <v>195235</v>
      </c>
      <c r="G19" s="99"/>
      <c r="I19" s="100">
        <f>ROUND(E19*G19,2)</f>
        <v>0</v>
      </c>
    </row>
    <row r="20" spans="1:9" s="101" customFormat="1" ht="11.25" outlineLevel="1">
      <c r="B20" s="102" t="s">
        <v>8</v>
      </c>
      <c r="C20" s="102">
        <v>62</v>
      </c>
      <c r="D20" s="171">
        <v>24</v>
      </c>
      <c r="E20" s="104">
        <f>C20*D20</f>
        <v>1488</v>
      </c>
      <c r="G20" s="105"/>
      <c r="H20" s="106"/>
      <c r="I20" s="107"/>
    </row>
    <row r="21" spans="1:9" s="101" customFormat="1" ht="11.25" outlineLevel="1">
      <c r="B21" s="102" t="s">
        <v>20</v>
      </c>
      <c r="C21" s="102">
        <v>1112</v>
      </c>
      <c r="D21" s="171">
        <v>24</v>
      </c>
      <c r="E21" s="104">
        <f t="shared" ref="E21:E22" si="1">C21*D21</f>
        <v>26688</v>
      </c>
      <c r="G21" s="105"/>
      <c r="H21" s="106"/>
      <c r="I21" s="107"/>
    </row>
    <row r="22" spans="1:9" s="101" customFormat="1" ht="11.25" outlineLevel="1">
      <c r="B22" s="102" t="s">
        <v>10</v>
      </c>
      <c r="C22" s="102">
        <v>364</v>
      </c>
      <c r="D22" s="171">
        <v>24</v>
      </c>
      <c r="E22" s="104">
        <f t="shared" si="1"/>
        <v>8736</v>
      </c>
      <c r="G22" s="105"/>
      <c r="H22" s="106"/>
      <c r="I22" s="107"/>
    </row>
    <row r="23" spans="1:9" s="101" customFormat="1" ht="11.25" outlineLevel="1">
      <c r="B23" s="102" t="s">
        <v>13</v>
      </c>
      <c r="C23" s="102">
        <v>6496</v>
      </c>
      <c r="D23" s="171">
        <v>24</v>
      </c>
      <c r="E23" s="104">
        <f>C23*D23</f>
        <v>155904</v>
      </c>
      <c r="G23" s="105"/>
      <c r="H23" s="106"/>
      <c r="I23" s="107"/>
    </row>
    <row r="24" spans="1:9" s="101" customFormat="1" ht="11.25" outlineLevel="1">
      <c r="B24" s="102" t="s">
        <v>13</v>
      </c>
      <c r="C24" s="102">
        <v>41</v>
      </c>
      <c r="D24" s="171">
        <v>59</v>
      </c>
      <c r="E24" s="104">
        <f>C24*D24</f>
        <v>2419</v>
      </c>
      <c r="G24" s="105"/>
      <c r="H24" s="106"/>
      <c r="I24" s="107"/>
    </row>
    <row r="25" spans="1:9" s="98" customFormat="1" ht="33" customHeight="1">
      <c r="A25" s="163" t="s">
        <v>110</v>
      </c>
      <c r="B25" s="164"/>
      <c r="C25" s="164"/>
      <c r="D25" s="165"/>
      <c r="E25" s="97">
        <f>SUM(E26:E31)</f>
        <v>58361</v>
      </c>
      <c r="G25" s="99"/>
      <c r="I25" s="100">
        <f>ROUND(E25*G25,2)</f>
        <v>0</v>
      </c>
    </row>
    <row r="26" spans="1:9" s="101" customFormat="1" ht="11.25" outlineLevel="1">
      <c r="B26" s="102" t="s">
        <v>20</v>
      </c>
      <c r="C26" s="102">
        <v>359</v>
      </c>
      <c r="D26" s="171">
        <v>24</v>
      </c>
      <c r="E26" s="104">
        <f>C26*D26</f>
        <v>8616</v>
      </c>
      <c r="G26" s="105"/>
      <c r="H26" s="106"/>
      <c r="I26" s="107"/>
    </row>
    <row r="27" spans="1:9" s="101" customFormat="1" ht="11.25" outlineLevel="1">
      <c r="B27" s="102" t="s">
        <v>20</v>
      </c>
      <c r="C27" s="102">
        <v>181</v>
      </c>
      <c r="D27" s="171">
        <v>59</v>
      </c>
      <c r="E27" s="104">
        <f t="shared" ref="E27:E30" si="2">C27*D27</f>
        <v>10679</v>
      </c>
      <c r="G27" s="105"/>
      <c r="H27" s="106"/>
      <c r="I27" s="107"/>
    </row>
    <row r="28" spans="1:9" s="101" customFormat="1" ht="11.25" outlineLevel="1">
      <c r="B28" s="102" t="s">
        <v>10</v>
      </c>
      <c r="C28" s="102">
        <v>506</v>
      </c>
      <c r="D28" s="171">
        <v>24</v>
      </c>
      <c r="E28" s="104">
        <f t="shared" si="2"/>
        <v>12144</v>
      </c>
      <c r="G28" s="105"/>
      <c r="H28" s="106"/>
      <c r="I28" s="107"/>
    </row>
    <row r="29" spans="1:9" s="101" customFormat="1" ht="11.25" outlineLevel="1">
      <c r="B29" s="102" t="s">
        <v>13</v>
      </c>
      <c r="C29" s="102">
        <v>683</v>
      </c>
      <c r="D29" s="171">
        <v>24</v>
      </c>
      <c r="E29" s="104">
        <f t="shared" si="2"/>
        <v>16392</v>
      </c>
      <c r="G29" s="105"/>
      <c r="H29" s="106"/>
      <c r="I29" s="107"/>
    </row>
    <row r="30" spans="1:9" s="101" customFormat="1" ht="11.25" outlineLevel="1">
      <c r="B30" s="102" t="s">
        <v>209</v>
      </c>
      <c r="C30" s="102">
        <v>129</v>
      </c>
      <c r="D30" s="171">
        <v>24</v>
      </c>
      <c r="E30" s="104">
        <f t="shared" si="2"/>
        <v>3096</v>
      </c>
      <c r="G30" s="105"/>
      <c r="H30" s="106"/>
      <c r="I30" s="107"/>
    </row>
    <row r="31" spans="1:9" s="101" customFormat="1" ht="11.25" outlineLevel="1">
      <c r="B31" s="102" t="s">
        <v>209</v>
      </c>
      <c r="C31" s="102">
        <v>126</v>
      </c>
      <c r="D31" s="171">
        <v>59</v>
      </c>
      <c r="E31" s="104">
        <f>C31*D31</f>
        <v>7434</v>
      </c>
      <c r="G31" s="105"/>
      <c r="H31" s="106"/>
      <c r="I31" s="107"/>
    </row>
    <row r="32" spans="1:9" s="98" customFormat="1" ht="33" customHeight="1">
      <c r="A32" s="163" t="s">
        <v>111</v>
      </c>
      <c r="B32" s="164"/>
      <c r="C32" s="164"/>
      <c r="D32" s="165"/>
      <c r="E32" s="97">
        <f>SUM(E33:E35)</f>
        <v>377190</v>
      </c>
      <c r="G32" s="99"/>
      <c r="I32" s="100">
        <f>ROUND(E32*G32,2)</f>
        <v>0</v>
      </c>
    </row>
    <row r="33" spans="1:9" s="101" customFormat="1" ht="11.25" outlineLevel="1">
      <c r="B33" s="102" t="s">
        <v>8</v>
      </c>
      <c r="C33" s="102">
        <v>9</v>
      </c>
      <c r="D33" s="171">
        <v>10</v>
      </c>
      <c r="E33" s="104">
        <f>C33*D33</f>
        <v>90</v>
      </c>
      <c r="G33" s="105"/>
      <c r="H33" s="106"/>
      <c r="I33" s="107"/>
    </row>
    <row r="34" spans="1:9" s="101" customFormat="1" ht="11.25" outlineLevel="1">
      <c r="B34" s="102" t="s">
        <v>20</v>
      </c>
      <c r="C34" s="102">
        <v>4597</v>
      </c>
      <c r="D34" s="171">
        <v>10</v>
      </c>
      <c r="E34" s="104">
        <f t="shared" ref="E34" si="3">C34*D34</f>
        <v>45970</v>
      </c>
      <c r="G34" s="105"/>
      <c r="H34" s="106"/>
      <c r="I34" s="107"/>
    </row>
    <row r="35" spans="1:9" s="101" customFormat="1" ht="11.25" outlineLevel="1">
      <c r="B35" s="102" t="s">
        <v>13</v>
      </c>
      <c r="C35" s="102">
        <v>33113</v>
      </c>
      <c r="D35" s="171">
        <v>10</v>
      </c>
      <c r="E35" s="104">
        <f>C35*D35</f>
        <v>331130</v>
      </c>
      <c r="G35" s="105"/>
      <c r="H35" s="106"/>
      <c r="I35" s="107"/>
    </row>
    <row r="36" spans="1:9" s="98" customFormat="1" ht="33" customHeight="1">
      <c r="A36" s="163" t="s">
        <v>112</v>
      </c>
      <c r="B36" s="164"/>
      <c r="C36" s="164"/>
      <c r="D36" s="165"/>
      <c r="E36" s="97">
        <f>SUM(E37:E39)</f>
        <v>44490</v>
      </c>
      <c r="G36" s="99"/>
      <c r="I36" s="100">
        <f>ROUND(E36*G36,2)</f>
        <v>0</v>
      </c>
    </row>
    <row r="37" spans="1:9" s="101" customFormat="1" ht="11.25" outlineLevel="1">
      <c r="B37" s="102" t="s">
        <v>8</v>
      </c>
      <c r="C37" s="102">
        <v>45</v>
      </c>
      <c r="D37" s="171">
        <v>10</v>
      </c>
      <c r="E37" s="104">
        <f>C37*D37</f>
        <v>450</v>
      </c>
      <c r="G37" s="105"/>
      <c r="H37" s="106"/>
      <c r="I37" s="107"/>
    </row>
    <row r="38" spans="1:9" s="101" customFormat="1" ht="11.25" outlineLevel="1">
      <c r="B38" s="102" t="s">
        <v>20</v>
      </c>
      <c r="C38" s="102">
        <v>1886</v>
      </c>
      <c r="D38" s="171">
        <v>10</v>
      </c>
      <c r="E38" s="104">
        <f t="shared" ref="E38" si="4">C38*D38</f>
        <v>18860</v>
      </c>
      <c r="G38" s="105"/>
      <c r="H38" s="106"/>
      <c r="I38" s="107"/>
    </row>
    <row r="39" spans="1:9" s="101" customFormat="1" ht="11.25" outlineLevel="1">
      <c r="B39" s="102" t="s">
        <v>13</v>
      </c>
      <c r="C39" s="102">
        <v>2518</v>
      </c>
      <c r="D39" s="171">
        <v>10</v>
      </c>
      <c r="E39" s="104">
        <f>C39*D39</f>
        <v>25180</v>
      </c>
      <c r="G39" s="105"/>
      <c r="H39" s="106"/>
      <c r="I39" s="107"/>
    </row>
    <row r="40" spans="1:9" s="98" customFormat="1" ht="33" customHeight="1">
      <c r="A40" s="163" t="s">
        <v>113</v>
      </c>
      <c r="B40" s="164"/>
      <c r="C40" s="164"/>
      <c r="D40" s="165"/>
      <c r="E40" s="97">
        <f>SUM(E41:E47)</f>
        <v>4942.8000000000011</v>
      </c>
      <c r="G40" s="99"/>
      <c r="I40" s="100">
        <f>ROUND(E40*G40,2)</f>
        <v>0</v>
      </c>
    </row>
    <row r="41" spans="1:9" s="101" customFormat="1" ht="11.25" outlineLevel="1">
      <c r="B41" s="102" t="s">
        <v>20</v>
      </c>
      <c r="C41" s="102">
        <v>4100</v>
      </c>
      <c r="D41" s="171">
        <v>0.4</v>
      </c>
      <c r="E41" s="104">
        <f>C41*D41</f>
        <v>1640</v>
      </c>
      <c r="G41" s="105"/>
      <c r="H41" s="106"/>
      <c r="I41" s="107"/>
    </row>
    <row r="42" spans="1:9" s="101" customFormat="1" ht="11.25" outlineLevel="1">
      <c r="B42" s="102" t="s">
        <v>20</v>
      </c>
      <c r="C42" s="102">
        <v>4597</v>
      </c>
      <c r="D42" s="171">
        <v>0.4</v>
      </c>
      <c r="E42" s="104">
        <f t="shared" ref="E42:E46" si="5">C42*D42</f>
        <v>1838.8000000000002</v>
      </c>
      <c r="G42" s="105"/>
      <c r="H42" s="106"/>
      <c r="I42" s="107"/>
    </row>
    <row r="43" spans="1:9" s="101" customFormat="1" ht="11.25" outlineLevel="1">
      <c r="B43" s="102" t="s">
        <v>20</v>
      </c>
      <c r="C43" s="102">
        <v>122</v>
      </c>
      <c r="D43" s="171">
        <v>0.4</v>
      </c>
      <c r="E43" s="104">
        <f t="shared" si="5"/>
        <v>48.800000000000004</v>
      </c>
      <c r="G43" s="105"/>
      <c r="H43" s="106"/>
      <c r="I43" s="107"/>
    </row>
    <row r="44" spans="1:9" s="101" customFormat="1" ht="11.25" outlineLevel="1">
      <c r="B44" s="102" t="s">
        <v>20</v>
      </c>
      <c r="C44" s="102">
        <v>1112</v>
      </c>
      <c r="D44" s="171">
        <v>0.4</v>
      </c>
      <c r="E44" s="104">
        <f t="shared" si="5"/>
        <v>444.8</v>
      </c>
      <c r="G44" s="105"/>
      <c r="H44" s="106"/>
      <c r="I44" s="107"/>
    </row>
    <row r="45" spans="1:9" s="101" customFormat="1" ht="11.25" outlineLevel="1">
      <c r="B45" s="102" t="s">
        <v>20</v>
      </c>
      <c r="C45" s="102">
        <v>1886</v>
      </c>
      <c r="D45" s="171">
        <v>0.4</v>
      </c>
      <c r="E45" s="104">
        <f t="shared" si="5"/>
        <v>754.40000000000009</v>
      </c>
      <c r="G45" s="105"/>
      <c r="H45" s="106"/>
      <c r="I45" s="107"/>
    </row>
    <row r="46" spans="1:9" s="101" customFormat="1" ht="11.25" outlineLevel="1">
      <c r="B46" s="102" t="s">
        <v>20</v>
      </c>
      <c r="C46" s="102">
        <v>359</v>
      </c>
      <c r="D46" s="171">
        <v>0.4</v>
      </c>
      <c r="E46" s="104">
        <f t="shared" si="5"/>
        <v>143.6</v>
      </c>
      <c r="G46" s="105"/>
      <c r="H46" s="106"/>
      <c r="I46" s="107"/>
    </row>
    <row r="47" spans="1:9" s="101" customFormat="1" ht="11.25" outlineLevel="1">
      <c r="B47" s="102" t="s">
        <v>20</v>
      </c>
      <c r="C47" s="102">
        <v>181</v>
      </c>
      <c r="D47" s="171">
        <v>0.4</v>
      </c>
      <c r="E47" s="104">
        <f>C47*D47</f>
        <v>72.400000000000006</v>
      </c>
      <c r="G47" s="105"/>
      <c r="H47" s="106"/>
      <c r="I47" s="107"/>
    </row>
    <row r="48" spans="1:9" s="98" customFormat="1" ht="33" customHeight="1">
      <c r="A48" s="163" t="s">
        <v>114</v>
      </c>
      <c r="B48" s="164"/>
      <c r="C48" s="164"/>
      <c r="D48" s="165"/>
      <c r="E48" s="97">
        <f>SUM(E49:E65)</f>
        <v>9106.4000000000015</v>
      </c>
      <c r="G48" s="99"/>
      <c r="I48" s="100">
        <f>ROUND(E48*G48,2)</f>
        <v>0</v>
      </c>
    </row>
    <row r="49" spans="2:9" s="101" customFormat="1" ht="11.25" outlineLevel="1">
      <c r="B49" s="102" t="s">
        <v>20</v>
      </c>
      <c r="C49" s="102">
        <v>4100</v>
      </c>
      <c r="D49" s="171">
        <v>0.4</v>
      </c>
      <c r="E49" s="104">
        <f>C49*D49</f>
        <v>1640</v>
      </c>
      <c r="G49" s="105"/>
      <c r="H49" s="106"/>
      <c r="I49" s="107"/>
    </row>
    <row r="50" spans="2:9" s="101" customFormat="1" ht="11.25" outlineLevel="1">
      <c r="B50" s="102" t="s">
        <v>20</v>
      </c>
      <c r="C50" s="102">
        <v>4597</v>
      </c>
      <c r="D50" s="171">
        <v>0.4</v>
      </c>
      <c r="E50" s="104">
        <f t="shared" ref="E50:E64" si="6">C50*D50</f>
        <v>1838.8000000000002</v>
      </c>
      <c r="G50" s="105"/>
      <c r="H50" s="106"/>
      <c r="I50" s="107"/>
    </row>
    <row r="51" spans="2:9" s="101" customFormat="1" ht="11.25" outlineLevel="1">
      <c r="B51" s="102" t="s">
        <v>20</v>
      </c>
      <c r="C51" s="102">
        <v>122</v>
      </c>
      <c r="D51" s="171">
        <v>0.4</v>
      </c>
      <c r="E51" s="104">
        <f t="shared" si="6"/>
        <v>48.800000000000004</v>
      </c>
      <c r="G51" s="105"/>
      <c r="H51" s="106"/>
      <c r="I51" s="107"/>
    </row>
    <row r="52" spans="2:9" s="101" customFormat="1" ht="11.25" outlineLevel="1">
      <c r="B52" s="102" t="s">
        <v>20</v>
      </c>
      <c r="C52" s="102">
        <v>1112</v>
      </c>
      <c r="D52" s="171">
        <v>0.4</v>
      </c>
      <c r="E52" s="104">
        <f t="shared" si="6"/>
        <v>444.8</v>
      </c>
      <c r="G52" s="105"/>
      <c r="H52" s="106"/>
      <c r="I52" s="107"/>
    </row>
    <row r="53" spans="2:9" s="101" customFormat="1" ht="11.25" outlineLevel="1">
      <c r="B53" s="102" t="s">
        <v>20</v>
      </c>
      <c r="C53" s="102">
        <v>1886</v>
      </c>
      <c r="D53" s="171">
        <v>0.4</v>
      </c>
      <c r="E53" s="104">
        <f t="shared" si="6"/>
        <v>754.40000000000009</v>
      </c>
      <c r="G53" s="105"/>
      <c r="H53" s="106"/>
      <c r="I53" s="107"/>
    </row>
    <row r="54" spans="2:9" s="101" customFormat="1" ht="11.25" outlineLevel="1">
      <c r="B54" s="102" t="s">
        <v>20</v>
      </c>
      <c r="C54" s="102">
        <v>359</v>
      </c>
      <c r="D54" s="171">
        <v>0.4</v>
      </c>
      <c r="E54" s="104">
        <f t="shared" si="6"/>
        <v>143.6</v>
      </c>
      <c r="G54" s="105"/>
      <c r="H54" s="106"/>
      <c r="I54" s="107"/>
    </row>
    <row r="55" spans="2:9" s="101" customFormat="1" ht="11.25" outlineLevel="1">
      <c r="B55" s="102" t="s">
        <v>20</v>
      </c>
      <c r="C55" s="102">
        <v>181</v>
      </c>
      <c r="D55" s="171">
        <v>0.4</v>
      </c>
      <c r="E55" s="104">
        <f t="shared" si="6"/>
        <v>72.400000000000006</v>
      </c>
      <c r="G55" s="105"/>
      <c r="H55" s="106"/>
      <c r="I55" s="107"/>
    </row>
    <row r="56" spans="2:9" s="101" customFormat="1" ht="11.25" outlineLevel="1">
      <c r="B56" s="102" t="s">
        <v>15</v>
      </c>
      <c r="C56" s="102">
        <v>932</v>
      </c>
      <c r="D56" s="171">
        <v>0.4</v>
      </c>
      <c r="E56" s="104">
        <f t="shared" si="6"/>
        <v>372.8</v>
      </c>
      <c r="G56" s="105"/>
      <c r="H56" s="106"/>
      <c r="I56" s="107"/>
    </row>
    <row r="57" spans="2:9" s="101" customFormat="1" ht="11.25" outlineLevel="1">
      <c r="B57" s="102" t="s">
        <v>15</v>
      </c>
      <c r="C57" s="102">
        <v>23</v>
      </c>
      <c r="D57" s="171">
        <v>0.4</v>
      </c>
      <c r="E57" s="104">
        <f t="shared" si="6"/>
        <v>9.2000000000000011</v>
      </c>
      <c r="G57" s="105"/>
      <c r="H57" s="106"/>
      <c r="I57" s="107"/>
    </row>
    <row r="58" spans="2:9" s="101" customFormat="1" ht="11.25" outlineLevel="1">
      <c r="B58" s="102" t="s">
        <v>17</v>
      </c>
      <c r="C58" s="102">
        <v>4165</v>
      </c>
      <c r="D58" s="171">
        <v>0.4</v>
      </c>
      <c r="E58" s="104">
        <f t="shared" si="6"/>
        <v>1666</v>
      </c>
      <c r="G58" s="105"/>
      <c r="H58" s="106"/>
      <c r="I58" s="107"/>
    </row>
    <row r="59" spans="2:9" s="101" customFormat="1" ht="11.25" outlineLevel="1">
      <c r="B59" s="102" t="s">
        <v>17</v>
      </c>
      <c r="C59" s="102">
        <v>526</v>
      </c>
      <c r="D59" s="171">
        <v>0.4</v>
      </c>
      <c r="E59" s="104">
        <f t="shared" si="6"/>
        <v>210.4</v>
      </c>
      <c r="G59" s="105"/>
      <c r="H59" s="106"/>
      <c r="I59" s="107"/>
    </row>
    <row r="60" spans="2:9" s="101" customFormat="1" ht="11.25" outlineLevel="1">
      <c r="B60" s="102" t="s">
        <v>17</v>
      </c>
      <c r="C60" s="102">
        <v>793</v>
      </c>
      <c r="D60" s="171">
        <v>0.4</v>
      </c>
      <c r="E60" s="104">
        <f t="shared" si="6"/>
        <v>317.20000000000005</v>
      </c>
      <c r="G60" s="105"/>
      <c r="H60" s="106"/>
      <c r="I60" s="107"/>
    </row>
    <row r="61" spans="2:9" s="101" customFormat="1" ht="11.25" outlineLevel="1">
      <c r="B61" s="102" t="s">
        <v>17</v>
      </c>
      <c r="C61" s="102">
        <v>2078</v>
      </c>
      <c r="D61" s="171">
        <v>0.4</v>
      </c>
      <c r="E61" s="104">
        <f t="shared" si="6"/>
        <v>831.2</v>
      </c>
      <c r="G61" s="105"/>
      <c r="H61" s="106"/>
      <c r="I61" s="107"/>
    </row>
    <row r="62" spans="2:9" s="101" customFormat="1" ht="11.25" outlineLevel="1">
      <c r="B62" s="102" t="s">
        <v>17</v>
      </c>
      <c r="C62" s="102">
        <v>1233</v>
      </c>
      <c r="D62" s="171">
        <v>0.4</v>
      </c>
      <c r="E62" s="104">
        <f t="shared" si="6"/>
        <v>493.20000000000005</v>
      </c>
      <c r="G62" s="105"/>
      <c r="H62" s="106"/>
      <c r="I62" s="107"/>
    </row>
    <row r="63" spans="2:9" s="101" customFormat="1" ht="11.25" outlineLevel="1">
      <c r="B63" s="102" t="s">
        <v>17</v>
      </c>
      <c r="C63" s="102">
        <v>69</v>
      </c>
      <c r="D63" s="171">
        <v>0.4</v>
      </c>
      <c r="E63" s="104">
        <f t="shared" si="6"/>
        <v>27.6</v>
      </c>
      <c r="G63" s="105"/>
      <c r="H63" s="106"/>
      <c r="I63" s="107"/>
    </row>
    <row r="64" spans="2:9" s="101" customFormat="1" ht="11.25" outlineLevel="1">
      <c r="B64" s="102" t="s">
        <v>17</v>
      </c>
      <c r="C64" s="102">
        <v>397</v>
      </c>
      <c r="D64" s="171">
        <v>0.4</v>
      </c>
      <c r="E64" s="104">
        <f t="shared" si="6"/>
        <v>158.80000000000001</v>
      </c>
      <c r="G64" s="105"/>
      <c r="H64" s="106"/>
      <c r="I64" s="107"/>
    </row>
    <row r="65" spans="1:9" s="101" customFormat="1" ht="11.25" outlineLevel="1">
      <c r="B65" s="102" t="s">
        <v>17</v>
      </c>
      <c r="C65" s="102">
        <v>193</v>
      </c>
      <c r="D65" s="171">
        <v>0.4</v>
      </c>
      <c r="E65" s="104">
        <f>C65*D65</f>
        <v>77.2</v>
      </c>
      <c r="G65" s="105"/>
      <c r="H65" s="106"/>
      <c r="I65" s="107"/>
    </row>
    <row r="66" spans="1:9" s="98" customFormat="1" ht="33" customHeight="1">
      <c r="A66" s="163" t="s">
        <v>115</v>
      </c>
      <c r="B66" s="164"/>
      <c r="C66" s="164"/>
      <c r="D66" s="165"/>
      <c r="E66" s="97">
        <f>SUM(E67:E67)</f>
        <v>92</v>
      </c>
      <c r="G66" s="99"/>
      <c r="I66" s="100">
        <f>ROUND(E66*G66,2)</f>
        <v>0</v>
      </c>
    </row>
    <row r="67" spans="1:9" s="101" customFormat="1" ht="11.25" outlineLevel="1">
      <c r="B67" s="101" t="s">
        <v>116</v>
      </c>
      <c r="C67" s="101">
        <v>92</v>
      </c>
      <c r="D67" s="108">
        <v>1</v>
      </c>
      <c r="E67" s="104">
        <f>C67*D67</f>
        <v>92</v>
      </c>
      <c r="G67" s="105"/>
      <c r="H67" s="106"/>
      <c r="I67" s="107"/>
    </row>
    <row r="68" spans="1:9" s="98" customFormat="1" ht="33" customHeight="1">
      <c r="A68" s="163" t="s">
        <v>117</v>
      </c>
      <c r="B68" s="164"/>
      <c r="C68" s="164"/>
      <c r="D68" s="165"/>
      <c r="E68" s="97">
        <f>SUM(E69:E81)</f>
        <v>487000</v>
      </c>
      <c r="G68" s="99"/>
      <c r="I68" s="100">
        <f>ROUND(E68*G68,2)</f>
        <v>0</v>
      </c>
    </row>
    <row r="69" spans="1:9" s="101" customFormat="1" ht="11.25" outlineLevel="1">
      <c r="B69" s="102" t="s">
        <v>8</v>
      </c>
      <c r="C69" s="102">
        <v>1321</v>
      </c>
      <c r="D69" s="171">
        <v>5</v>
      </c>
      <c r="E69" s="104">
        <f t="shared" ref="E69:E79" si="7">C69*D69</f>
        <v>6605</v>
      </c>
      <c r="G69" s="105"/>
      <c r="H69" s="106"/>
      <c r="I69" s="107"/>
    </row>
    <row r="70" spans="1:9" s="101" customFormat="1" ht="11.25" outlineLevel="1">
      <c r="B70" s="102" t="s">
        <v>8</v>
      </c>
      <c r="C70" s="102">
        <v>9</v>
      </c>
      <c r="D70" s="171">
        <v>5</v>
      </c>
      <c r="E70" s="104">
        <f t="shared" si="7"/>
        <v>45</v>
      </c>
      <c r="G70" s="105"/>
      <c r="H70" s="106"/>
      <c r="I70" s="107"/>
    </row>
    <row r="71" spans="1:9" s="101" customFormat="1" ht="11.25" outlineLevel="1">
      <c r="B71" s="102" t="s">
        <v>189</v>
      </c>
      <c r="C71" s="102">
        <v>78</v>
      </c>
      <c r="D71" s="171">
        <v>5</v>
      </c>
      <c r="E71" s="104">
        <f t="shared" si="7"/>
        <v>390</v>
      </c>
      <c r="G71" s="105"/>
      <c r="H71" s="106"/>
      <c r="I71" s="107"/>
    </row>
    <row r="72" spans="1:9" s="101" customFormat="1" ht="11.25" outlineLevel="1">
      <c r="B72" s="102" t="s">
        <v>189</v>
      </c>
      <c r="C72" s="102">
        <v>38</v>
      </c>
      <c r="D72" s="171">
        <v>10</v>
      </c>
      <c r="E72" s="104">
        <f t="shared" si="7"/>
        <v>380</v>
      </c>
      <c r="G72" s="105"/>
      <c r="H72" s="106"/>
      <c r="I72" s="107"/>
    </row>
    <row r="73" spans="1:9" s="101" customFormat="1" ht="11.25" outlineLevel="1">
      <c r="B73" s="102" t="s">
        <v>10</v>
      </c>
      <c r="C73" s="102">
        <v>1263</v>
      </c>
      <c r="D73" s="171">
        <v>5</v>
      </c>
      <c r="E73" s="104">
        <f t="shared" si="7"/>
        <v>6315</v>
      </c>
      <c r="G73" s="105"/>
      <c r="H73" s="106"/>
      <c r="I73" s="107"/>
    </row>
    <row r="74" spans="1:9" s="101" customFormat="1" ht="11.25" outlineLevel="1">
      <c r="B74" s="102" t="s">
        <v>10</v>
      </c>
      <c r="C74" s="102">
        <v>12</v>
      </c>
      <c r="D74" s="171">
        <v>10</v>
      </c>
      <c r="E74" s="104">
        <f t="shared" si="7"/>
        <v>120</v>
      </c>
      <c r="G74" s="105"/>
      <c r="H74" s="106"/>
      <c r="I74" s="107"/>
    </row>
    <row r="75" spans="1:9" s="101" customFormat="1" ht="11.25" outlineLevel="1">
      <c r="B75" s="102" t="s">
        <v>13</v>
      </c>
      <c r="C75" s="102">
        <v>40263</v>
      </c>
      <c r="D75" s="171">
        <v>5</v>
      </c>
      <c r="E75" s="104">
        <f t="shared" si="7"/>
        <v>201315</v>
      </c>
      <c r="G75" s="105"/>
      <c r="H75" s="106"/>
      <c r="I75" s="107"/>
    </row>
    <row r="76" spans="1:9" s="101" customFormat="1" ht="11.25" outlineLevel="1">
      <c r="B76" s="102" t="s">
        <v>13</v>
      </c>
      <c r="C76" s="102">
        <v>33113</v>
      </c>
      <c r="D76" s="171">
        <v>5</v>
      </c>
      <c r="E76" s="104">
        <f t="shared" si="7"/>
        <v>165565</v>
      </c>
      <c r="G76" s="105"/>
      <c r="H76" s="106"/>
      <c r="I76" s="107"/>
    </row>
    <row r="77" spans="1:9" s="101" customFormat="1" ht="11.25" outlineLevel="1">
      <c r="B77" s="102" t="s">
        <v>13</v>
      </c>
      <c r="C77" s="102">
        <v>5558</v>
      </c>
      <c r="D77" s="171">
        <v>10</v>
      </c>
      <c r="E77" s="104">
        <f t="shared" si="7"/>
        <v>55580</v>
      </c>
      <c r="G77" s="105"/>
      <c r="H77" s="106"/>
      <c r="I77" s="107"/>
    </row>
    <row r="78" spans="1:9" s="101" customFormat="1" ht="11.25" outlineLevel="1">
      <c r="B78" s="102" t="s">
        <v>209</v>
      </c>
      <c r="C78" s="102">
        <v>1195</v>
      </c>
      <c r="D78" s="171">
        <v>5</v>
      </c>
      <c r="E78" s="104">
        <f t="shared" si="7"/>
        <v>5975</v>
      </c>
      <c r="G78" s="105"/>
      <c r="H78" s="106"/>
      <c r="I78" s="107"/>
    </row>
    <row r="79" spans="1:9" s="101" customFormat="1" ht="11.25" outlineLevel="1">
      <c r="B79" s="102" t="s">
        <v>18</v>
      </c>
      <c r="C79" s="102">
        <v>3336</v>
      </c>
      <c r="D79" s="171">
        <v>5</v>
      </c>
      <c r="E79" s="104">
        <f t="shared" si="7"/>
        <v>16680</v>
      </c>
      <c r="G79" s="105"/>
      <c r="H79" s="106"/>
      <c r="I79" s="107"/>
    </row>
    <row r="80" spans="1:9" s="101" customFormat="1" ht="11.25" outlineLevel="1">
      <c r="B80" s="102" t="s">
        <v>18</v>
      </c>
      <c r="C80" s="102">
        <v>2032</v>
      </c>
      <c r="D80" s="171">
        <v>5</v>
      </c>
      <c r="E80" s="104">
        <f>C80*D80</f>
        <v>10160</v>
      </c>
      <c r="G80" s="105"/>
      <c r="H80" s="106"/>
      <c r="I80" s="107"/>
    </row>
    <row r="81" spans="1:9" s="101" customFormat="1" ht="11.25" outlineLevel="1">
      <c r="B81" s="102" t="s">
        <v>18</v>
      </c>
      <c r="C81" s="102">
        <v>1787</v>
      </c>
      <c r="D81" s="171">
        <v>10</v>
      </c>
      <c r="E81" s="104">
        <f>C81*D81</f>
        <v>17870</v>
      </c>
      <c r="G81" s="105"/>
      <c r="H81" s="106"/>
      <c r="I81" s="107"/>
    </row>
    <row r="82" spans="1:9" s="98" customFormat="1" ht="33" customHeight="1">
      <c r="A82" s="163" t="s">
        <v>118</v>
      </c>
      <c r="B82" s="164"/>
      <c r="C82" s="164"/>
      <c r="D82" s="165"/>
      <c r="E82" s="97">
        <f>SUM(E83:E88)</f>
        <v>47835</v>
      </c>
      <c r="G82" s="99"/>
      <c r="I82" s="100">
        <f>ROUND(E82*G82,2)</f>
        <v>0</v>
      </c>
    </row>
    <row r="83" spans="1:9" s="101" customFormat="1" ht="11.25" outlineLevel="1">
      <c r="B83" s="102" t="s">
        <v>8</v>
      </c>
      <c r="C83" s="102">
        <v>62</v>
      </c>
      <c r="D83" s="171">
        <v>5</v>
      </c>
      <c r="E83" s="104">
        <f t="shared" ref="E83:E88" si="8">C83*D83</f>
        <v>310</v>
      </c>
      <c r="G83" s="105"/>
      <c r="H83" s="106"/>
      <c r="I83" s="107"/>
    </row>
    <row r="84" spans="1:9" s="101" customFormat="1" ht="11.25" outlineLevel="1">
      <c r="B84" s="102" t="s">
        <v>8</v>
      </c>
      <c r="C84" s="102">
        <v>45</v>
      </c>
      <c r="D84" s="171">
        <v>5</v>
      </c>
      <c r="E84" s="104">
        <f t="shared" si="8"/>
        <v>225</v>
      </c>
      <c r="G84" s="105"/>
      <c r="H84" s="106"/>
      <c r="I84" s="107"/>
    </row>
    <row r="85" spans="1:9" s="101" customFormat="1" ht="11.25" outlineLevel="1">
      <c r="B85" s="102" t="s">
        <v>10</v>
      </c>
      <c r="C85" s="102">
        <v>364</v>
      </c>
      <c r="D85" s="171">
        <v>5</v>
      </c>
      <c r="E85" s="104">
        <f t="shared" si="8"/>
        <v>1820</v>
      </c>
      <c r="G85" s="105"/>
      <c r="H85" s="106"/>
      <c r="I85" s="107"/>
    </row>
    <row r="86" spans="1:9" s="101" customFormat="1" ht="11.25" outlineLevel="1">
      <c r="B86" s="102" t="s">
        <v>13</v>
      </c>
      <c r="C86" s="102">
        <v>6496</v>
      </c>
      <c r="D86" s="171">
        <v>5</v>
      </c>
      <c r="E86" s="104">
        <f t="shared" si="8"/>
        <v>32480</v>
      </c>
      <c r="G86" s="105"/>
      <c r="H86" s="106"/>
      <c r="I86" s="107"/>
    </row>
    <row r="87" spans="1:9" s="101" customFormat="1" ht="11.25" outlineLevel="1">
      <c r="B87" s="102" t="s">
        <v>13</v>
      </c>
      <c r="C87" s="102">
        <v>2518</v>
      </c>
      <c r="D87" s="171">
        <v>5</v>
      </c>
      <c r="E87" s="104">
        <f t="shared" si="8"/>
        <v>12590</v>
      </c>
      <c r="G87" s="105"/>
      <c r="H87" s="106"/>
      <c r="I87" s="107"/>
    </row>
    <row r="88" spans="1:9" s="101" customFormat="1" ht="11.25" outlineLevel="1">
      <c r="B88" s="102" t="s">
        <v>13</v>
      </c>
      <c r="C88" s="102">
        <v>41</v>
      </c>
      <c r="D88" s="171">
        <v>10</v>
      </c>
      <c r="E88" s="104">
        <f t="shared" si="8"/>
        <v>410</v>
      </c>
      <c r="G88" s="105"/>
      <c r="H88" s="106"/>
      <c r="I88" s="107"/>
    </row>
    <row r="89" spans="1:9" s="98" customFormat="1" ht="33" customHeight="1">
      <c r="A89" s="163" t="s">
        <v>119</v>
      </c>
      <c r="B89" s="164"/>
      <c r="C89" s="164"/>
      <c r="D89" s="165"/>
      <c r="E89" s="97">
        <f>SUM(E90:E93)</f>
        <v>7850</v>
      </c>
      <c r="G89" s="99"/>
      <c r="I89" s="100">
        <f>ROUND(E89*G89,2)</f>
        <v>0</v>
      </c>
    </row>
    <row r="90" spans="1:9" s="101" customFormat="1" ht="11.25" outlineLevel="1">
      <c r="B90" s="102" t="s">
        <v>10</v>
      </c>
      <c r="C90" s="102">
        <v>506</v>
      </c>
      <c r="D90" s="171">
        <v>5</v>
      </c>
      <c r="E90" s="104">
        <f>C90*D90</f>
        <v>2530</v>
      </c>
      <c r="G90" s="105"/>
      <c r="H90" s="106"/>
      <c r="I90" s="107"/>
    </row>
    <row r="91" spans="1:9" s="101" customFormat="1" ht="11.25" outlineLevel="1">
      <c r="B91" s="102" t="s">
        <v>13</v>
      </c>
      <c r="C91" s="102">
        <v>683</v>
      </c>
      <c r="D91" s="171">
        <v>5</v>
      </c>
      <c r="E91" s="104">
        <f t="shared" ref="E91:E92" si="9">C91*D91</f>
        <v>3415</v>
      </c>
      <c r="G91" s="105"/>
      <c r="H91" s="106"/>
      <c r="I91" s="107"/>
    </row>
    <row r="92" spans="1:9" s="101" customFormat="1" ht="11.25" outlineLevel="1">
      <c r="B92" s="102" t="s">
        <v>209</v>
      </c>
      <c r="C92" s="102">
        <v>129</v>
      </c>
      <c r="D92" s="171">
        <v>5</v>
      </c>
      <c r="E92" s="104">
        <f t="shared" si="9"/>
        <v>645</v>
      </c>
      <c r="G92" s="105"/>
      <c r="H92" s="106"/>
      <c r="I92" s="107"/>
    </row>
    <row r="93" spans="1:9" s="101" customFormat="1" ht="11.25" outlineLevel="1">
      <c r="B93" s="102" t="s">
        <v>209</v>
      </c>
      <c r="C93" s="102">
        <v>126</v>
      </c>
      <c r="D93" s="171">
        <v>10</v>
      </c>
      <c r="E93" s="104">
        <f>C93*D93</f>
        <v>1260</v>
      </c>
      <c r="G93" s="105"/>
      <c r="H93" s="106"/>
      <c r="I93" s="107"/>
    </row>
    <row r="94" spans="1:9" s="98" customFormat="1" ht="33" customHeight="1">
      <c r="A94" s="163" t="s">
        <v>120</v>
      </c>
      <c r="B94" s="164"/>
      <c r="C94" s="164"/>
      <c r="D94" s="165"/>
      <c r="E94" s="97">
        <f>SUM(E95:E97)</f>
        <v>44705</v>
      </c>
      <c r="G94" s="99"/>
      <c r="I94" s="100">
        <f>ROUND(E94*G94,2)</f>
        <v>0</v>
      </c>
    </row>
    <row r="95" spans="1:9" s="101" customFormat="1" ht="11.25" outlineLevel="1">
      <c r="B95" s="102" t="s">
        <v>20</v>
      </c>
      <c r="C95" s="102">
        <v>4100</v>
      </c>
      <c r="D95" s="171">
        <v>5</v>
      </c>
      <c r="E95" s="104">
        <f>C95*D95</f>
        <v>20500</v>
      </c>
      <c r="G95" s="105"/>
      <c r="H95" s="106"/>
      <c r="I95" s="107"/>
    </row>
    <row r="96" spans="1:9" s="101" customFormat="1" ht="11.25" outlineLevel="1">
      <c r="B96" s="102" t="s">
        <v>20</v>
      </c>
      <c r="C96" s="102">
        <v>4597</v>
      </c>
      <c r="D96" s="171">
        <v>5</v>
      </c>
      <c r="E96" s="104">
        <f t="shared" ref="E96" si="10">C96*D96</f>
        <v>22985</v>
      </c>
      <c r="G96" s="105"/>
      <c r="H96" s="106"/>
      <c r="I96" s="107"/>
    </row>
    <row r="97" spans="1:9" s="101" customFormat="1" ht="11.25" outlineLevel="1">
      <c r="B97" s="102" t="s">
        <v>20</v>
      </c>
      <c r="C97" s="102">
        <v>122</v>
      </c>
      <c r="D97" s="171">
        <v>10</v>
      </c>
      <c r="E97" s="104">
        <f>C97*D97</f>
        <v>1220</v>
      </c>
      <c r="G97" s="105"/>
      <c r="H97" s="106"/>
      <c r="I97" s="107"/>
    </row>
    <row r="98" spans="1:9" s="98" customFormat="1" ht="33" customHeight="1">
      <c r="A98" s="163" t="s">
        <v>121</v>
      </c>
      <c r="B98" s="164"/>
      <c r="C98" s="164"/>
      <c r="D98" s="165"/>
      <c r="E98" s="97">
        <f>SUM(E99:E100)</f>
        <v>14990</v>
      </c>
      <c r="G98" s="99"/>
      <c r="I98" s="100">
        <f>ROUND(E98*G98,2)</f>
        <v>0</v>
      </c>
    </row>
    <row r="99" spans="1:9" s="101" customFormat="1" ht="11.25" outlineLevel="1">
      <c r="B99" s="102" t="s">
        <v>20</v>
      </c>
      <c r="C99" s="102">
        <v>1112</v>
      </c>
      <c r="D99" s="171">
        <v>5</v>
      </c>
      <c r="E99" s="104">
        <f>C99*D99</f>
        <v>5560</v>
      </c>
      <c r="G99" s="105"/>
      <c r="H99" s="106"/>
      <c r="I99" s="107"/>
    </row>
    <row r="100" spans="1:9" s="101" customFormat="1" ht="11.25" outlineLevel="1">
      <c r="B100" s="102" t="s">
        <v>20</v>
      </c>
      <c r="C100" s="102">
        <v>1886</v>
      </c>
      <c r="D100" s="171">
        <v>5</v>
      </c>
      <c r="E100" s="104">
        <f>C100*D100</f>
        <v>9430</v>
      </c>
      <c r="G100" s="105"/>
      <c r="H100" s="106"/>
      <c r="I100" s="107"/>
    </row>
    <row r="101" spans="1:9" s="98" customFormat="1" ht="33" customHeight="1">
      <c r="A101" s="163" t="s">
        <v>253</v>
      </c>
      <c r="B101" s="164"/>
      <c r="C101" s="164"/>
      <c r="D101" s="165"/>
      <c r="E101" s="97">
        <f>SUM(E102:E103)</f>
        <v>3605</v>
      </c>
      <c r="G101" s="99"/>
      <c r="I101" s="100">
        <f>ROUND(E101*G101,2)</f>
        <v>0</v>
      </c>
    </row>
    <row r="102" spans="1:9" s="101" customFormat="1" ht="11.25" outlineLevel="1">
      <c r="B102" s="102" t="s">
        <v>20</v>
      </c>
      <c r="C102" s="102">
        <v>359</v>
      </c>
      <c r="D102" s="171">
        <v>5</v>
      </c>
      <c r="E102" s="104">
        <f>C102*D102</f>
        <v>1795</v>
      </c>
      <c r="G102" s="105"/>
      <c r="H102" s="106"/>
      <c r="I102" s="107"/>
    </row>
    <row r="103" spans="1:9" s="101" customFormat="1" ht="11.25" outlineLevel="1">
      <c r="B103" s="102" t="s">
        <v>20</v>
      </c>
      <c r="C103" s="102">
        <v>181</v>
      </c>
      <c r="D103" s="171">
        <v>10</v>
      </c>
      <c r="E103" s="104">
        <f>C103*D103</f>
        <v>1810</v>
      </c>
      <c r="G103" s="105"/>
      <c r="H103" s="106"/>
      <c r="I103" s="107"/>
    </row>
    <row r="104" spans="1:9" s="98" customFormat="1" ht="33" customHeight="1">
      <c r="A104" s="163" t="s">
        <v>122</v>
      </c>
      <c r="B104" s="164"/>
      <c r="C104" s="164"/>
      <c r="D104" s="165"/>
      <c r="E104" s="97">
        <f>SUM(E105:E119)</f>
        <v>390516</v>
      </c>
      <c r="G104" s="99"/>
      <c r="I104" s="100">
        <f>ROUND(E104*G104,2)</f>
        <v>0</v>
      </c>
    </row>
    <row r="105" spans="1:9" s="101" customFormat="1" ht="11.25" outlineLevel="1">
      <c r="B105" s="102" t="s">
        <v>8</v>
      </c>
      <c r="C105" s="102">
        <v>1321</v>
      </c>
      <c r="D105" s="171">
        <v>4</v>
      </c>
      <c r="E105" s="104">
        <f>C105*D105</f>
        <v>5284</v>
      </c>
      <c r="G105" s="105"/>
      <c r="H105" s="106"/>
      <c r="I105" s="107"/>
    </row>
    <row r="106" spans="1:9" s="101" customFormat="1" ht="11.25" outlineLevel="1">
      <c r="B106" s="102" t="s">
        <v>8</v>
      </c>
      <c r="C106" s="102">
        <v>9</v>
      </c>
      <c r="D106" s="171">
        <v>4</v>
      </c>
      <c r="E106" s="104">
        <f t="shared" ref="E106:E118" si="11">C106*D106</f>
        <v>36</v>
      </c>
      <c r="G106" s="105"/>
      <c r="H106" s="106"/>
      <c r="I106" s="107"/>
    </row>
    <row r="107" spans="1:9" s="101" customFormat="1" ht="11.25" outlineLevel="1">
      <c r="B107" s="102" t="s">
        <v>189</v>
      </c>
      <c r="C107" s="102">
        <v>78</v>
      </c>
      <c r="D107" s="171">
        <v>4</v>
      </c>
      <c r="E107" s="104">
        <f t="shared" si="11"/>
        <v>312</v>
      </c>
      <c r="G107" s="105"/>
      <c r="H107" s="106"/>
      <c r="I107" s="107"/>
    </row>
    <row r="108" spans="1:9" s="101" customFormat="1" ht="11.25" outlineLevel="1">
      <c r="B108" s="102" t="s">
        <v>189</v>
      </c>
      <c r="C108" s="102">
        <v>38</v>
      </c>
      <c r="D108" s="171">
        <v>4</v>
      </c>
      <c r="E108" s="104">
        <f t="shared" si="11"/>
        <v>152</v>
      </c>
      <c r="G108" s="105"/>
      <c r="H108" s="106"/>
      <c r="I108" s="107"/>
    </row>
    <row r="109" spans="1:9" s="101" customFormat="1" ht="11.25" outlineLevel="1">
      <c r="B109" s="102" t="s">
        <v>20</v>
      </c>
      <c r="C109" s="102">
        <v>4100</v>
      </c>
      <c r="D109" s="171">
        <v>4</v>
      </c>
      <c r="E109" s="104">
        <f t="shared" si="11"/>
        <v>16400</v>
      </c>
      <c r="G109" s="105"/>
      <c r="H109" s="106"/>
      <c r="I109" s="107"/>
    </row>
    <row r="110" spans="1:9" s="101" customFormat="1" ht="11.25" outlineLevel="1">
      <c r="B110" s="102" t="s">
        <v>20</v>
      </c>
      <c r="C110" s="102">
        <v>4597</v>
      </c>
      <c r="D110" s="171">
        <v>4</v>
      </c>
      <c r="E110" s="104">
        <f t="shared" si="11"/>
        <v>18388</v>
      </c>
      <c r="G110" s="105"/>
      <c r="H110" s="106"/>
      <c r="I110" s="107"/>
    </row>
    <row r="111" spans="1:9" s="101" customFormat="1" ht="11.25" outlineLevel="1">
      <c r="B111" s="102" t="s">
        <v>20</v>
      </c>
      <c r="C111" s="102">
        <v>122</v>
      </c>
      <c r="D111" s="171">
        <v>4</v>
      </c>
      <c r="E111" s="104">
        <f t="shared" si="11"/>
        <v>488</v>
      </c>
      <c r="G111" s="105"/>
      <c r="H111" s="106"/>
      <c r="I111" s="107"/>
    </row>
    <row r="112" spans="1:9" s="101" customFormat="1" ht="11.25" outlineLevel="1">
      <c r="B112" s="102" t="s">
        <v>10</v>
      </c>
      <c r="C112" s="102">
        <v>1263</v>
      </c>
      <c r="D112" s="171">
        <v>4</v>
      </c>
      <c r="E112" s="104">
        <f t="shared" si="11"/>
        <v>5052</v>
      </c>
      <c r="G112" s="105"/>
      <c r="H112" s="106"/>
      <c r="I112" s="107"/>
    </row>
    <row r="113" spans="1:9" s="101" customFormat="1" ht="11.25" outlineLevel="1">
      <c r="B113" s="102" t="s">
        <v>10</v>
      </c>
      <c r="C113" s="102">
        <v>12</v>
      </c>
      <c r="D113" s="171">
        <v>4</v>
      </c>
      <c r="E113" s="104">
        <f t="shared" si="11"/>
        <v>48</v>
      </c>
      <c r="G113" s="105"/>
      <c r="H113" s="106"/>
      <c r="I113" s="107"/>
    </row>
    <row r="114" spans="1:9" s="101" customFormat="1" ht="11.25" outlineLevel="1">
      <c r="B114" s="102" t="s">
        <v>13</v>
      </c>
      <c r="C114" s="102">
        <v>40263</v>
      </c>
      <c r="D114" s="171">
        <v>4</v>
      </c>
      <c r="E114" s="104">
        <f t="shared" si="11"/>
        <v>161052</v>
      </c>
      <c r="G114" s="105"/>
      <c r="H114" s="106"/>
      <c r="I114" s="107"/>
    </row>
    <row r="115" spans="1:9" s="101" customFormat="1" ht="11.25" outlineLevel="1">
      <c r="B115" s="102" t="s">
        <v>13</v>
      </c>
      <c r="C115" s="102">
        <v>33113</v>
      </c>
      <c r="D115" s="171">
        <v>4</v>
      </c>
      <c r="E115" s="104">
        <f t="shared" si="11"/>
        <v>132452</v>
      </c>
      <c r="G115" s="105"/>
      <c r="H115" s="106"/>
      <c r="I115" s="107"/>
    </row>
    <row r="116" spans="1:9" s="101" customFormat="1" ht="11.25" outlineLevel="1">
      <c r="B116" s="102" t="s">
        <v>13</v>
      </c>
      <c r="C116" s="102">
        <v>5558</v>
      </c>
      <c r="D116" s="171">
        <v>4</v>
      </c>
      <c r="E116" s="104">
        <f t="shared" si="11"/>
        <v>22232</v>
      </c>
      <c r="G116" s="105"/>
      <c r="H116" s="106"/>
      <c r="I116" s="107"/>
    </row>
    <row r="117" spans="1:9" s="101" customFormat="1" ht="11.25" outlineLevel="1">
      <c r="B117" s="102" t="s">
        <v>18</v>
      </c>
      <c r="C117" s="102">
        <v>3336</v>
      </c>
      <c r="D117" s="171">
        <v>4</v>
      </c>
      <c r="E117" s="104">
        <f t="shared" si="11"/>
        <v>13344</v>
      </c>
      <c r="G117" s="105"/>
      <c r="H117" s="106"/>
      <c r="I117" s="107"/>
    </row>
    <row r="118" spans="1:9" s="101" customFormat="1" ht="11.25" outlineLevel="1">
      <c r="B118" s="102" t="s">
        <v>18</v>
      </c>
      <c r="C118" s="102">
        <v>2032</v>
      </c>
      <c r="D118" s="171">
        <v>4</v>
      </c>
      <c r="E118" s="104">
        <f t="shared" si="11"/>
        <v>8128</v>
      </c>
      <c r="G118" s="105"/>
      <c r="H118" s="106"/>
      <c r="I118" s="107"/>
    </row>
    <row r="119" spans="1:9" s="101" customFormat="1" ht="11.25" outlineLevel="1">
      <c r="B119" s="102" t="s">
        <v>18</v>
      </c>
      <c r="C119" s="102">
        <v>1787</v>
      </c>
      <c r="D119" s="171">
        <v>4</v>
      </c>
      <c r="E119" s="104">
        <f>C119*D119</f>
        <v>7148</v>
      </c>
      <c r="G119" s="105"/>
      <c r="H119" s="106"/>
      <c r="I119" s="107"/>
    </row>
    <row r="120" spans="1:9" s="98" customFormat="1" ht="33" customHeight="1">
      <c r="A120" s="163" t="s">
        <v>123</v>
      </c>
      <c r="B120" s="164"/>
      <c r="C120" s="164"/>
      <c r="D120" s="165"/>
      <c r="E120" s="97">
        <f>SUM(E121:E128)</f>
        <v>50096</v>
      </c>
      <c r="G120" s="99"/>
      <c r="I120" s="100">
        <f>ROUND(E120*G120,2)</f>
        <v>0</v>
      </c>
    </row>
    <row r="121" spans="1:9" s="101" customFormat="1" ht="11.25" outlineLevel="1">
      <c r="B121" s="102" t="s">
        <v>8</v>
      </c>
      <c r="C121" s="102">
        <v>62</v>
      </c>
      <c r="D121" s="171">
        <v>4</v>
      </c>
      <c r="E121" s="104">
        <f>C121*D121</f>
        <v>248</v>
      </c>
      <c r="G121" s="105"/>
      <c r="H121" s="106"/>
      <c r="I121" s="107"/>
    </row>
    <row r="122" spans="1:9" s="101" customFormat="1" ht="11.25" outlineLevel="1">
      <c r="B122" s="102" t="s">
        <v>8</v>
      </c>
      <c r="C122" s="102">
        <v>45</v>
      </c>
      <c r="D122" s="171">
        <v>4</v>
      </c>
      <c r="E122" s="104">
        <f t="shared" ref="E122:E126" si="12">C122*D122</f>
        <v>180</v>
      </c>
      <c r="G122" s="105"/>
      <c r="H122" s="106"/>
      <c r="I122" s="107"/>
    </row>
    <row r="123" spans="1:9" s="101" customFormat="1" ht="11.25" outlineLevel="1">
      <c r="B123" s="102" t="s">
        <v>20</v>
      </c>
      <c r="C123" s="102">
        <v>1112</v>
      </c>
      <c r="D123" s="171">
        <v>4</v>
      </c>
      <c r="E123" s="104">
        <f t="shared" si="12"/>
        <v>4448</v>
      </c>
      <c r="G123" s="105"/>
      <c r="H123" s="106"/>
      <c r="I123" s="107"/>
    </row>
    <row r="124" spans="1:9" s="101" customFormat="1" ht="11.25" outlineLevel="1">
      <c r="B124" s="102" t="s">
        <v>20</v>
      </c>
      <c r="C124" s="102">
        <v>1886</v>
      </c>
      <c r="D124" s="171">
        <v>4</v>
      </c>
      <c r="E124" s="104">
        <f t="shared" si="12"/>
        <v>7544</v>
      </c>
      <c r="G124" s="105"/>
      <c r="H124" s="106"/>
      <c r="I124" s="107"/>
    </row>
    <row r="125" spans="1:9" s="101" customFormat="1" ht="11.25" outlineLevel="1">
      <c r="B125" s="102" t="s">
        <v>10</v>
      </c>
      <c r="C125" s="102">
        <v>364</v>
      </c>
      <c r="D125" s="171">
        <v>4</v>
      </c>
      <c r="E125" s="104">
        <f t="shared" si="12"/>
        <v>1456</v>
      </c>
      <c r="G125" s="105"/>
      <c r="H125" s="106"/>
      <c r="I125" s="107"/>
    </row>
    <row r="126" spans="1:9" s="101" customFormat="1" ht="11.25" outlineLevel="1">
      <c r="B126" s="102" t="s">
        <v>13</v>
      </c>
      <c r="C126" s="102">
        <v>6496</v>
      </c>
      <c r="D126" s="171">
        <v>4</v>
      </c>
      <c r="E126" s="104">
        <f t="shared" si="12"/>
        <v>25984</v>
      </c>
      <c r="G126" s="105"/>
      <c r="H126" s="106"/>
      <c r="I126" s="107"/>
    </row>
    <row r="127" spans="1:9" s="101" customFormat="1" ht="11.25" outlineLevel="1">
      <c r="B127" s="102" t="s">
        <v>13</v>
      </c>
      <c r="C127" s="102">
        <v>2518</v>
      </c>
      <c r="D127" s="171">
        <v>4</v>
      </c>
      <c r="E127" s="104">
        <f>C127*D127</f>
        <v>10072</v>
      </c>
      <c r="G127" s="105"/>
      <c r="H127" s="106"/>
      <c r="I127" s="107"/>
    </row>
    <row r="128" spans="1:9" s="101" customFormat="1" ht="11.25" outlineLevel="1">
      <c r="B128" s="102" t="s">
        <v>13</v>
      </c>
      <c r="C128" s="102">
        <v>41</v>
      </c>
      <c r="D128" s="171">
        <v>4</v>
      </c>
      <c r="E128" s="104">
        <f>C128*D128</f>
        <v>164</v>
      </c>
      <c r="G128" s="105"/>
      <c r="H128" s="106"/>
      <c r="I128" s="107"/>
    </row>
    <row r="129" spans="1:9" s="98" customFormat="1" ht="33" customHeight="1">
      <c r="A129" s="163" t="s">
        <v>124</v>
      </c>
      <c r="B129" s="164"/>
      <c r="C129" s="164"/>
      <c r="D129" s="165"/>
      <c r="E129" s="97">
        <f>SUM(E130:E133)</f>
        <v>6916</v>
      </c>
      <c r="G129" s="99"/>
      <c r="I129" s="100">
        <f>ROUND(E129*G129,2)</f>
        <v>0</v>
      </c>
    </row>
    <row r="130" spans="1:9" s="101" customFormat="1" ht="11.25" outlineLevel="1">
      <c r="B130" s="102" t="s">
        <v>20</v>
      </c>
      <c r="C130" s="102">
        <v>359</v>
      </c>
      <c r="D130" s="171">
        <v>4</v>
      </c>
      <c r="E130" s="104">
        <f>C130*D130</f>
        <v>1436</v>
      </c>
      <c r="G130" s="105"/>
      <c r="H130" s="106"/>
      <c r="I130" s="107"/>
    </row>
    <row r="131" spans="1:9" s="101" customFormat="1" ht="11.25" outlineLevel="1">
      <c r="B131" s="102" t="s">
        <v>20</v>
      </c>
      <c r="C131" s="102">
        <v>181</v>
      </c>
      <c r="D131" s="171">
        <v>4</v>
      </c>
      <c r="E131" s="104">
        <f t="shared" ref="E131:E132" si="13">C131*D131</f>
        <v>724</v>
      </c>
      <c r="G131" s="105"/>
      <c r="H131" s="106"/>
      <c r="I131" s="107"/>
    </row>
    <row r="132" spans="1:9" s="101" customFormat="1" ht="11.25" outlineLevel="1">
      <c r="B132" s="102" t="s">
        <v>10</v>
      </c>
      <c r="C132" s="102">
        <v>506</v>
      </c>
      <c r="D132" s="171">
        <v>4</v>
      </c>
      <c r="E132" s="104">
        <f t="shared" si="13"/>
        <v>2024</v>
      </c>
      <c r="G132" s="105"/>
      <c r="H132" s="106"/>
      <c r="I132" s="107"/>
    </row>
    <row r="133" spans="1:9" s="101" customFormat="1" ht="11.25" outlineLevel="1">
      <c r="B133" s="102" t="s">
        <v>13</v>
      </c>
      <c r="C133" s="102">
        <v>683</v>
      </c>
      <c r="D133" s="171">
        <v>4</v>
      </c>
      <c r="E133" s="104">
        <f>C133*D133</f>
        <v>2732</v>
      </c>
      <c r="G133" s="105"/>
      <c r="H133" s="106"/>
      <c r="I133" s="107"/>
    </row>
    <row r="134" spans="1:9" s="98" customFormat="1" ht="33" customHeight="1">
      <c r="A134" s="163" t="s">
        <v>125</v>
      </c>
      <c r="B134" s="164"/>
      <c r="C134" s="164"/>
      <c r="D134" s="165"/>
      <c r="E134" s="97">
        <f>SUM(E135:E135)</f>
        <v>92</v>
      </c>
      <c r="G134" s="99"/>
      <c r="I134" s="100">
        <f>ROUND(E134*G134,2)</f>
        <v>0</v>
      </c>
    </row>
    <row r="135" spans="1:9" s="101" customFormat="1" ht="11.25" outlineLevel="1">
      <c r="B135" s="101" t="s">
        <v>116</v>
      </c>
      <c r="C135" s="101">
        <v>92</v>
      </c>
      <c r="D135" s="108">
        <v>1</v>
      </c>
      <c r="E135" s="104">
        <f>C135*D135</f>
        <v>92</v>
      </c>
      <c r="G135" s="105"/>
      <c r="H135" s="106"/>
      <c r="I135" s="107"/>
    </row>
    <row r="136" spans="1:9" s="98" customFormat="1" ht="33" customHeight="1">
      <c r="A136" s="163" t="s">
        <v>126</v>
      </c>
      <c r="B136" s="164"/>
      <c r="C136" s="164"/>
      <c r="D136" s="165"/>
      <c r="E136" s="97">
        <f>SUM(E137:E137)</f>
        <v>460</v>
      </c>
      <c r="G136" s="99"/>
      <c r="I136" s="100">
        <f>ROUND(E136*G136,2)</f>
        <v>0</v>
      </c>
    </row>
    <row r="137" spans="1:9" s="101" customFormat="1" ht="11.25" outlineLevel="1">
      <c r="B137" s="101" t="s">
        <v>116</v>
      </c>
      <c r="C137" s="101">
        <v>92</v>
      </c>
      <c r="D137" s="108">
        <v>5</v>
      </c>
      <c r="E137" s="104">
        <f>C137*D137</f>
        <v>460</v>
      </c>
      <c r="G137" s="105"/>
      <c r="H137" s="106"/>
      <c r="I137" s="107"/>
    </row>
    <row r="138" spans="1:9" s="98" customFormat="1" ht="33" customHeight="1">
      <c r="A138" s="163" t="s">
        <v>127</v>
      </c>
      <c r="B138" s="164"/>
      <c r="C138" s="164"/>
      <c r="D138" s="165"/>
      <c r="E138" s="97">
        <f>SUM(E139:E140)</f>
        <v>6952</v>
      </c>
      <c r="G138" s="99"/>
      <c r="I138" s="100">
        <f>ROUND(E138*G138,2)</f>
        <v>0</v>
      </c>
    </row>
    <row r="139" spans="1:9" s="101" customFormat="1" ht="11.25" outlineLevel="1">
      <c r="B139" s="102" t="s">
        <v>254</v>
      </c>
      <c r="C139" s="102">
        <v>1417</v>
      </c>
      <c r="D139" s="171">
        <v>4</v>
      </c>
      <c r="E139" s="104">
        <f>C139*D139</f>
        <v>5668</v>
      </c>
      <c r="G139" s="105"/>
      <c r="H139" s="106"/>
      <c r="I139" s="107"/>
    </row>
    <row r="140" spans="1:9" s="101" customFormat="1" ht="11.25" outlineLevel="1">
      <c r="B140" s="102" t="s">
        <v>255</v>
      </c>
      <c r="C140" s="102">
        <v>321</v>
      </c>
      <c r="D140" s="171">
        <v>4</v>
      </c>
      <c r="E140" s="104">
        <f>C140*D140</f>
        <v>1284</v>
      </c>
      <c r="G140" s="105"/>
      <c r="H140" s="106"/>
      <c r="I140" s="107"/>
    </row>
    <row r="141" spans="1:9" s="98" customFormat="1" ht="33" customHeight="1">
      <c r="A141" s="163" t="s">
        <v>128</v>
      </c>
      <c r="B141" s="164"/>
      <c r="C141" s="164"/>
      <c r="D141" s="165"/>
      <c r="E141" s="97">
        <f>SUM(E142:E142)</f>
        <v>176</v>
      </c>
      <c r="G141" s="99"/>
      <c r="I141" s="100">
        <f>ROUND(E141*G141,2)</f>
        <v>0</v>
      </c>
    </row>
    <row r="142" spans="1:9" s="101" customFormat="1" ht="11.25" outlineLevel="1">
      <c r="B142" s="102" t="s">
        <v>23</v>
      </c>
      <c r="C142" s="102">
        <v>88</v>
      </c>
      <c r="D142" s="171">
        <v>2</v>
      </c>
      <c r="E142" s="104">
        <f>C142*D142</f>
        <v>176</v>
      </c>
      <c r="G142" s="105"/>
      <c r="H142" s="106"/>
      <c r="I142" s="107"/>
    </row>
    <row r="143" spans="1:9" s="98" customFormat="1" ht="33" customHeight="1">
      <c r="A143" s="163" t="s">
        <v>129</v>
      </c>
      <c r="B143" s="164"/>
      <c r="C143" s="164"/>
      <c r="D143" s="165"/>
      <c r="E143" s="97">
        <f>SUM(E144:E217)</f>
        <v>62507528</v>
      </c>
      <c r="G143" s="99"/>
      <c r="I143" s="100">
        <f>ROUND(E143*G143,2)</f>
        <v>0</v>
      </c>
    </row>
    <row r="144" spans="1:9" s="101" customFormat="1" ht="11.25" outlineLevel="1">
      <c r="B144" s="102" t="s">
        <v>9</v>
      </c>
      <c r="C144" s="102">
        <v>207</v>
      </c>
      <c r="D144" s="171">
        <v>486</v>
      </c>
      <c r="E144" s="104">
        <f>C144*D144</f>
        <v>100602</v>
      </c>
      <c r="G144" s="105"/>
      <c r="H144" s="106"/>
      <c r="I144" s="107"/>
    </row>
    <row r="145" spans="2:9" s="101" customFormat="1" ht="11.25" outlineLevel="1">
      <c r="B145" s="102" t="s">
        <v>256</v>
      </c>
      <c r="C145" s="102">
        <v>511</v>
      </c>
      <c r="D145" s="171">
        <v>730</v>
      </c>
      <c r="E145" s="104">
        <f t="shared" ref="E145:E217" si="14">C145*D145</f>
        <v>373030</v>
      </c>
      <c r="G145" s="105"/>
      <c r="H145" s="106"/>
      <c r="I145" s="107"/>
    </row>
    <row r="146" spans="2:9" s="101" customFormat="1" ht="11.25" outlineLevel="1">
      <c r="B146" s="102" t="s">
        <v>256</v>
      </c>
      <c r="C146" s="102">
        <v>52</v>
      </c>
      <c r="D146" s="171">
        <v>730</v>
      </c>
      <c r="E146" s="104">
        <f t="shared" si="14"/>
        <v>37960</v>
      </c>
      <c r="G146" s="105"/>
      <c r="H146" s="106"/>
      <c r="I146" s="107"/>
    </row>
    <row r="147" spans="2:9" s="101" customFormat="1" ht="11.25" outlineLevel="1">
      <c r="B147" s="102" t="s">
        <v>8</v>
      </c>
      <c r="C147" s="102">
        <v>1321</v>
      </c>
      <c r="D147" s="171">
        <v>486</v>
      </c>
      <c r="E147" s="104">
        <f t="shared" si="14"/>
        <v>642006</v>
      </c>
      <c r="G147" s="105"/>
      <c r="H147" s="106"/>
      <c r="I147" s="107"/>
    </row>
    <row r="148" spans="2:9" s="101" customFormat="1" ht="11.25" outlineLevel="1">
      <c r="B148" s="102" t="s">
        <v>8</v>
      </c>
      <c r="C148" s="102">
        <v>9</v>
      </c>
      <c r="D148" s="171">
        <v>56</v>
      </c>
      <c r="E148" s="104">
        <f t="shared" si="14"/>
        <v>504</v>
      </c>
      <c r="G148" s="105"/>
      <c r="H148" s="106"/>
      <c r="I148" s="107"/>
    </row>
    <row r="149" spans="2:9" s="101" customFormat="1" ht="11.25" outlineLevel="1">
      <c r="B149" s="102" t="s">
        <v>8</v>
      </c>
      <c r="C149" s="102">
        <v>62</v>
      </c>
      <c r="D149" s="171">
        <v>486</v>
      </c>
      <c r="E149" s="104">
        <f t="shared" si="14"/>
        <v>30132</v>
      </c>
      <c r="G149" s="105"/>
      <c r="H149" s="106"/>
      <c r="I149" s="107"/>
    </row>
    <row r="150" spans="2:9" s="101" customFormat="1" ht="11.25" outlineLevel="1">
      <c r="B150" s="102" t="s">
        <v>8</v>
      </c>
      <c r="C150" s="102">
        <v>45</v>
      </c>
      <c r="D150" s="171">
        <v>56</v>
      </c>
      <c r="E150" s="104">
        <f t="shared" si="14"/>
        <v>2520</v>
      </c>
      <c r="G150" s="105"/>
      <c r="H150" s="106"/>
      <c r="I150" s="107"/>
    </row>
    <row r="151" spans="2:9" s="101" customFormat="1" ht="11.25" outlineLevel="1">
      <c r="B151" s="102" t="s">
        <v>9</v>
      </c>
      <c r="C151" s="102">
        <v>11206</v>
      </c>
      <c r="D151" s="171">
        <v>486</v>
      </c>
      <c r="E151" s="104">
        <f t="shared" si="14"/>
        <v>5446116</v>
      </c>
      <c r="G151" s="105"/>
      <c r="H151" s="106"/>
      <c r="I151" s="107"/>
    </row>
    <row r="152" spans="2:9" s="101" customFormat="1" ht="11.25" outlineLevel="1">
      <c r="B152" s="102" t="s">
        <v>9</v>
      </c>
      <c r="C152" s="102">
        <v>1120</v>
      </c>
      <c r="D152" s="171">
        <v>56</v>
      </c>
      <c r="E152" s="104">
        <f t="shared" si="14"/>
        <v>62720</v>
      </c>
      <c r="G152" s="105"/>
      <c r="H152" s="106"/>
      <c r="I152" s="107"/>
    </row>
    <row r="153" spans="2:9" s="101" customFormat="1" ht="11.25" outlineLevel="1">
      <c r="B153" s="102" t="s">
        <v>9</v>
      </c>
      <c r="C153" s="102">
        <v>504</v>
      </c>
      <c r="D153" s="171">
        <v>730</v>
      </c>
      <c r="E153" s="104">
        <f t="shared" si="14"/>
        <v>367920</v>
      </c>
      <c r="G153" s="105"/>
      <c r="H153" s="106"/>
      <c r="I153" s="107"/>
    </row>
    <row r="154" spans="2:9" s="101" customFormat="1" ht="11.25" outlineLevel="1">
      <c r="B154" s="102" t="s">
        <v>9</v>
      </c>
      <c r="C154" s="102">
        <v>5120</v>
      </c>
      <c r="D154" s="171">
        <v>380</v>
      </c>
      <c r="E154" s="104">
        <f t="shared" si="14"/>
        <v>1945600</v>
      </c>
      <c r="G154" s="105"/>
      <c r="H154" s="106"/>
      <c r="I154" s="107"/>
    </row>
    <row r="155" spans="2:9" s="101" customFormat="1" ht="11.25" outlineLevel="1">
      <c r="B155" s="102" t="s">
        <v>9</v>
      </c>
      <c r="C155" s="102">
        <v>1032</v>
      </c>
      <c r="D155" s="171">
        <v>380</v>
      </c>
      <c r="E155" s="104">
        <f t="shared" si="14"/>
        <v>392160</v>
      </c>
      <c r="G155" s="105"/>
      <c r="H155" s="106"/>
      <c r="I155" s="107"/>
    </row>
    <row r="156" spans="2:9" s="101" customFormat="1" ht="11.25" outlineLevel="1">
      <c r="B156" s="102" t="s">
        <v>9</v>
      </c>
      <c r="C156" s="102">
        <v>61</v>
      </c>
      <c r="D156" s="171">
        <v>486</v>
      </c>
      <c r="E156" s="104">
        <f t="shared" si="14"/>
        <v>29646</v>
      </c>
      <c r="G156" s="105"/>
      <c r="H156" s="106"/>
      <c r="I156" s="107"/>
    </row>
    <row r="157" spans="2:9" s="101" customFormat="1" ht="11.25" outlineLevel="1">
      <c r="B157" s="102" t="s">
        <v>189</v>
      </c>
      <c r="C157" s="102">
        <v>156</v>
      </c>
      <c r="D157" s="171">
        <v>486</v>
      </c>
      <c r="E157" s="104">
        <f t="shared" si="14"/>
        <v>75816</v>
      </c>
      <c r="G157" s="105"/>
      <c r="H157" s="106"/>
      <c r="I157" s="107"/>
    </row>
    <row r="158" spans="2:9" s="101" customFormat="1" ht="11.25" outlineLevel="1">
      <c r="B158" s="102" t="s">
        <v>189</v>
      </c>
      <c r="C158" s="102">
        <v>76</v>
      </c>
      <c r="D158" s="171">
        <v>730</v>
      </c>
      <c r="E158" s="104">
        <f t="shared" si="14"/>
        <v>55480</v>
      </c>
      <c r="G158" s="105"/>
      <c r="H158" s="106"/>
      <c r="I158" s="107"/>
    </row>
    <row r="159" spans="2:9" s="101" customFormat="1" ht="11.25" outlineLevel="1">
      <c r="B159" s="102" t="s">
        <v>193</v>
      </c>
      <c r="C159" s="102">
        <v>116</v>
      </c>
      <c r="D159" s="171">
        <v>730</v>
      </c>
      <c r="E159" s="104">
        <f t="shared" si="14"/>
        <v>84680</v>
      </c>
      <c r="G159" s="105"/>
      <c r="H159" s="106"/>
      <c r="I159" s="107"/>
    </row>
    <row r="160" spans="2:9" s="101" customFormat="1" ht="11.25" outlineLevel="1">
      <c r="B160" s="102" t="s">
        <v>193</v>
      </c>
      <c r="C160" s="102">
        <v>10</v>
      </c>
      <c r="D160" s="171">
        <v>486</v>
      </c>
      <c r="E160" s="104">
        <f t="shared" si="14"/>
        <v>4860</v>
      </c>
      <c r="G160" s="105"/>
      <c r="H160" s="106"/>
      <c r="I160" s="107"/>
    </row>
    <row r="161" spans="2:9" s="101" customFormat="1" ht="11.25" outlineLevel="1">
      <c r="B161" s="102" t="s">
        <v>195</v>
      </c>
      <c r="C161" s="102">
        <v>12</v>
      </c>
      <c r="D161" s="171">
        <v>486</v>
      </c>
      <c r="E161" s="104">
        <f t="shared" si="14"/>
        <v>5832</v>
      </c>
      <c r="G161" s="105"/>
      <c r="H161" s="106"/>
      <c r="I161" s="107"/>
    </row>
    <row r="162" spans="2:9" s="101" customFormat="1" ht="11.25" outlineLevel="1">
      <c r="B162" s="102" t="s">
        <v>198</v>
      </c>
      <c r="C162" s="102">
        <v>335</v>
      </c>
      <c r="D162" s="171">
        <v>486</v>
      </c>
      <c r="E162" s="104">
        <f t="shared" si="14"/>
        <v>162810</v>
      </c>
      <c r="G162" s="105"/>
      <c r="H162" s="106"/>
      <c r="I162" s="107"/>
    </row>
    <row r="163" spans="2:9" s="101" customFormat="1" ht="11.25" outlineLevel="1">
      <c r="B163" s="102" t="s">
        <v>198</v>
      </c>
      <c r="C163" s="102">
        <v>1296</v>
      </c>
      <c r="D163" s="171">
        <v>56</v>
      </c>
      <c r="E163" s="104">
        <f t="shared" si="14"/>
        <v>72576</v>
      </c>
      <c r="G163" s="105"/>
      <c r="H163" s="106"/>
      <c r="I163" s="107"/>
    </row>
    <row r="164" spans="2:9" s="101" customFormat="1" ht="11.25" outlineLevel="1">
      <c r="B164" s="102" t="s">
        <v>198</v>
      </c>
      <c r="C164" s="102">
        <v>304</v>
      </c>
      <c r="D164" s="171">
        <v>730</v>
      </c>
      <c r="E164" s="104">
        <f t="shared" si="14"/>
        <v>221920</v>
      </c>
      <c r="G164" s="105"/>
      <c r="H164" s="106"/>
      <c r="I164" s="107"/>
    </row>
    <row r="165" spans="2:9" s="101" customFormat="1" ht="11.25" outlineLevel="1">
      <c r="B165" s="102" t="s">
        <v>198</v>
      </c>
      <c r="C165" s="102">
        <v>5721</v>
      </c>
      <c r="D165" s="171">
        <v>486</v>
      </c>
      <c r="E165" s="104">
        <f t="shared" si="14"/>
        <v>2780406</v>
      </c>
      <c r="G165" s="105"/>
      <c r="H165" s="106"/>
      <c r="I165" s="107"/>
    </row>
    <row r="166" spans="2:9" s="101" customFormat="1" ht="11.25" outlineLevel="1">
      <c r="B166" s="102" t="s">
        <v>198</v>
      </c>
      <c r="C166" s="102">
        <v>2246</v>
      </c>
      <c r="D166" s="171">
        <v>56</v>
      </c>
      <c r="E166" s="104">
        <f t="shared" si="14"/>
        <v>125776</v>
      </c>
      <c r="G166" s="105"/>
      <c r="H166" s="106"/>
      <c r="I166" s="107"/>
    </row>
    <row r="167" spans="2:9" s="101" customFormat="1" ht="11.25" outlineLevel="1">
      <c r="B167" s="102" t="s">
        <v>198</v>
      </c>
      <c r="C167" s="102">
        <v>636</v>
      </c>
      <c r="D167" s="171">
        <v>56</v>
      </c>
      <c r="E167" s="104">
        <f t="shared" si="14"/>
        <v>35616</v>
      </c>
      <c r="G167" s="105"/>
      <c r="H167" s="106"/>
      <c r="I167" s="107"/>
    </row>
    <row r="168" spans="2:9" s="101" customFormat="1" ht="11.25" outlineLevel="1">
      <c r="B168" s="102" t="s">
        <v>23</v>
      </c>
      <c r="C168" s="102">
        <v>28</v>
      </c>
      <c r="D168" s="171">
        <v>486</v>
      </c>
      <c r="E168" s="104">
        <f t="shared" si="14"/>
        <v>13608</v>
      </c>
      <c r="G168" s="105"/>
      <c r="H168" s="106"/>
      <c r="I168" s="107"/>
    </row>
    <row r="169" spans="2:9" s="101" customFormat="1" ht="11.25" outlineLevel="1">
      <c r="B169" s="102" t="s">
        <v>23</v>
      </c>
      <c r="C169" s="102">
        <v>88</v>
      </c>
      <c r="D169" s="171">
        <v>730</v>
      </c>
      <c r="E169" s="104">
        <f t="shared" si="14"/>
        <v>64240</v>
      </c>
      <c r="G169" s="105"/>
      <c r="H169" s="106"/>
      <c r="I169" s="107"/>
    </row>
    <row r="170" spans="2:9" s="101" customFormat="1" ht="11.25" outlineLevel="1">
      <c r="B170" s="102" t="s">
        <v>20</v>
      </c>
      <c r="C170" s="102">
        <v>4100</v>
      </c>
      <c r="D170" s="171">
        <v>486</v>
      </c>
      <c r="E170" s="104">
        <f t="shared" si="14"/>
        <v>1992600</v>
      </c>
      <c r="G170" s="105"/>
      <c r="H170" s="106"/>
      <c r="I170" s="107"/>
    </row>
    <row r="171" spans="2:9" s="101" customFormat="1" ht="11.25" outlineLevel="1">
      <c r="B171" s="102" t="s">
        <v>20</v>
      </c>
      <c r="C171" s="102">
        <v>4597</v>
      </c>
      <c r="D171" s="171">
        <v>56</v>
      </c>
      <c r="E171" s="104">
        <f t="shared" si="14"/>
        <v>257432</v>
      </c>
      <c r="G171" s="105"/>
      <c r="H171" s="106"/>
      <c r="I171" s="107"/>
    </row>
    <row r="172" spans="2:9" s="101" customFormat="1" ht="11.25" outlineLevel="1">
      <c r="B172" s="102" t="s">
        <v>20</v>
      </c>
      <c r="C172" s="102">
        <v>122</v>
      </c>
      <c r="D172" s="171">
        <v>730</v>
      </c>
      <c r="E172" s="104">
        <f t="shared" si="14"/>
        <v>89060</v>
      </c>
      <c r="G172" s="105"/>
      <c r="H172" s="106"/>
      <c r="I172" s="107"/>
    </row>
    <row r="173" spans="2:9" s="101" customFormat="1" ht="11.25" outlineLevel="1">
      <c r="B173" s="102" t="s">
        <v>20</v>
      </c>
      <c r="C173" s="102">
        <v>1112</v>
      </c>
      <c r="D173" s="171">
        <v>486</v>
      </c>
      <c r="E173" s="104">
        <f t="shared" si="14"/>
        <v>540432</v>
      </c>
      <c r="G173" s="105"/>
      <c r="H173" s="106"/>
      <c r="I173" s="107"/>
    </row>
    <row r="174" spans="2:9" s="101" customFormat="1" ht="11.25" outlineLevel="1">
      <c r="B174" s="102" t="s">
        <v>20</v>
      </c>
      <c r="C174" s="102">
        <v>1886</v>
      </c>
      <c r="D174" s="171">
        <v>56</v>
      </c>
      <c r="E174" s="104">
        <f t="shared" si="14"/>
        <v>105616</v>
      </c>
      <c r="G174" s="105"/>
      <c r="H174" s="106"/>
      <c r="I174" s="107"/>
    </row>
    <row r="175" spans="2:9" s="101" customFormat="1" ht="11.25" outlineLevel="1">
      <c r="B175" s="102" t="s">
        <v>20</v>
      </c>
      <c r="C175" s="102">
        <v>359</v>
      </c>
      <c r="D175" s="171">
        <v>486</v>
      </c>
      <c r="E175" s="104">
        <f t="shared" si="14"/>
        <v>174474</v>
      </c>
      <c r="G175" s="105"/>
      <c r="H175" s="106"/>
      <c r="I175" s="107"/>
    </row>
    <row r="176" spans="2:9" s="101" customFormat="1" ht="11.25" outlineLevel="1">
      <c r="B176" s="102" t="s">
        <v>20</v>
      </c>
      <c r="C176" s="102">
        <v>181</v>
      </c>
      <c r="D176" s="171">
        <v>730</v>
      </c>
      <c r="E176" s="104">
        <f t="shared" si="14"/>
        <v>132130</v>
      </c>
      <c r="G176" s="105"/>
      <c r="H176" s="106"/>
      <c r="I176" s="107"/>
    </row>
    <row r="177" spans="2:9" s="101" customFormat="1" ht="11.25" outlineLevel="1">
      <c r="B177" s="102" t="s">
        <v>10</v>
      </c>
      <c r="C177" s="102">
        <v>1263</v>
      </c>
      <c r="D177" s="171">
        <v>486</v>
      </c>
      <c r="E177" s="104">
        <f t="shared" si="14"/>
        <v>613818</v>
      </c>
      <c r="G177" s="105"/>
      <c r="H177" s="106"/>
      <c r="I177" s="107"/>
    </row>
    <row r="178" spans="2:9" s="101" customFormat="1" ht="11.25" outlineLevel="1">
      <c r="B178" s="102" t="s">
        <v>10</v>
      </c>
      <c r="C178" s="102">
        <v>12</v>
      </c>
      <c r="D178" s="171">
        <v>730</v>
      </c>
      <c r="E178" s="104">
        <f t="shared" si="14"/>
        <v>8760</v>
      </c>
      <c r="G178" s="105"/>
      <c r="H178" s="106"/>
      <c r="I178" s="107"/>
    </row>
    <row r="179" spans="2:9" s="101" customFormat="1" ht="11.25" outlineLevel="1">
      <c r="B179" s="102" t="s">
        <v>10</v>
      </c>
      <c r="C179" s="102">
        <v>364</v>
      </c>
      <c r="D179" s="171">
        <v>486</v>
      </c>
      <c r="E179" s="104">
        <f t="shared" si="14"/>
        <v>176904</v>
      </c>
      <c r="G179" s="105"/>
      <c r="H179" s="106"/>
      <c r="I179" s="107"/>
    </row>
    <row r="180" spans="2:9" s="101" customFormat="1" ht="11.25" outlineLevel="1">
      <c r="B180" s="102" t="s">
        <v>10</v>
      </c>
      <c r="C180" s="102">
        <v>506</v>
      </c>
      <c r="D180" s="171">
        <v>486</v>
      </c>
      <c r="E180" s="104">
        <f t="shared" si="14"/>
        <v>245916</v>
      </c>
      <c r="G180" s="105"/>
      <c r="H180" s="106"/>
      <c r="I180" s="107"/>
    </row>
    <row r="181" spans="2:9" s="101" customFormat="1" ht="11.25" outlineLevel="1">
      <c r="B181" s="102" t="s">
        <v>11</v>
      </c>
      <c r="C181" s="102">
        <v>341</v>
      </c>
      <c r="D181" s="171">
        <v>486</v>
      </c>
      <c r="E181" s="104">
        <f t="shared" si="14"/>
        <v>165726</v>
      </c>
      <c r="G181" s="105"/>
      <c r="H181" s="106"/>
      <c r="I181" s="107"/>
    </row>
    <row r="182" spans="2:9" s="101" customFormat="1" ht="11.25" outlineLevel="1">
      <c r="B182" s="102" t="s">
        <v>11</v>
      </c>
      <c r="C182" s="102">
        <v>8</v>
      </c>
      <c r="D182" s="171">
        <v>56</v>
      </c>
      <c r="E182" s="104">
        <f t="shared" si="14"/>
        <v>448</v>
      </c>
      <c r="G182" s="105"/>
      <c r="H182" s="106"/>
      <c r="I182" s="107"/>
    </row>
    <row r="183" spans="2:9" s="101" customFormat="1" ht="11.25" outlineLevel="1">
      <c r="B183" s="102" t="s">
        <v>11</v>
      </c>
      <c r="C183" s="102">
        <v>10</v>
      </c>
      <c r="D183" s="171">
        <v>730</v>
      </c>
      <c r="E183" s="104">
        <f t="shared" si="14"/>
        <v>7300</v>
      </c>
      <c r="G183" s="105"/>
      <c r="H183" s="106"/>
      <c r="I183" s="107"/>
    </row>
    <row r="184" spans="2:9" s="101" customFormat="1" ht="11.25" outlineLevel="1">
      <c r="B184" s="102" t="s">
        <v>11</v>
      </c>
      <c r="C184" s="102">
        <v>542</v>
      </c>
      <c r="D184" s="171">
        <v>380</v>
      </c>
      <c r="E184" s="104">
        <f t="shared" si="14"/>
        <v>205960</v>
      </c>
      <c r="G184" s="105"/>
      <c r="H184" s="106"/>
      <c r="I184" s="107"/>
    </row>
    <row r="185" spans="2:9" s="101" customFormat="1" ht="11.25" outlineLevel="1">
      <c r="B185" s="102" t="s">
        <v>12</v>
      </c>
      <c r="C185" s="102">
        <v>1583</v>
      </c>
      <c r="D185" s="171">
        <v>486</v>
      </c>
      <c r="E185" s="104">
        <f t="shared" si="14"/>
        <v>769338</v>
      </c>
      <c r="G185" s="105"/>
      <c r="H185" s="106"/>
      <c r="I185" s="107"/>
    </row>
    <row r="186" spans="2:9" s="101" customFormat="1" ht="11.25" outlineLevel="1">
      <c r="B186" s="102" t="s">
        <v>12</v>
      </c>
      <c r="C186" s="102">
        <v>62</v>
      </c>
      <c r="D186" s="171">
        <v>730</v>
      </c>
      <c r="E186" s="104">
        <f t="shared" si="14"/>
        <v>45260</v>
      </c>
      <c r="G186" s="105"/>
      <c r="H186" s="106"/>
      <c r="I186" s="107"/>
    </row>
    <row r="187" spans="2:9" s="101" customFormat="1" ht="11.25" outlineLevel="1">
      <c r="B187" s="102" t="s">
        <v>12</v>
      </c>
      <c r="C187" s="102">
        <v>300</v>
      </c>
      <c r="D187" s="171">
        <v>486</v>
      </c>
      <c r="E187" s="104">
        <f t="shared" si="14"/>
        <v>145800</v>
      </c>
      <c r="G187" s="105"/>
      <c r="H187" s="106"/>
      <c r="I187" s="107"/>
    </row>
    <row r="188" spans="2:9" s="101" customFormat="1" ht="11.25" outlineLevel="1">
      <c r="B188" s="102" t="s">
        <v>12</v>
      </c>
      <c r="C188" s="102">
        <v>17</v>
      </c>
      <c r="D188" s="171">
        <v>486</v>
      </c>
      <c r="E188" s="104">
        <f t="shared" si="14"/>
        <v>8262</v>
      </c>
      <c r="G188" s="105"/>
      <c r="H188" s="106"/>
      <c r="I188" s="107"/>
    </row>
    <row r="189" spans="2:9" s="101" customFormat="1" ht="11.25" outlineLevel="1">
      <c r="B189" s="102" t="s">
        <v>13</v>
      </c>
      <c r="C189" s="102">
        <v>40263</v>
      </c>
      <c r="D189" s="171">
        <v>486</v>
      </c>
      <c r="E189" s="104">
        <f t="shared" si="14"/>
        <v>19567818</v>
      </c>
      <c r="G189" s="105"/>
      <c r="H189" s="106"/>
      <c r="I189" s="107"/>
    </row>
    <row r="190" spans="2:9" s="101" customFormat="1" ht="11.25" outlineLevel="1">
      <c r="B190" s="102" t="s">
        <v>13</v>
      </c>
      <c r="C190" s="102">
        <v>33113</v>
      </c>
      <c r="D190" s="171">
        <v>56</v>
      </c>
      <c r="E190" s="104">
        <f t="shared" si="14"/>
        <v>1854328</v>
      </c>
      <c r="G190" s="105"/>
      <c r="H190" s="106"/>
      <c r="I190" s="107"/>
    </row>
    <row r="191" spans="2:9" s="101" customFormat="1" ht="11.25" outlineLevel="1">
      <c r="B191" s="102" t="s">
        <v>13</v>
      </c>
      <c r="C191" s="102">
        <v>5558</v>
      </c>
      <c r="D191" s="171">
        <v>730</v>
      </c>
      <c r="E191" s="104">
        <f t="shared" si="14"/>
        <v>4057340</v>
      </c>
      <c r="G191" s="105"/>
      <c r="H191" s="106"/>
      <c r="I191" s="107"/>
    </row>
    <row r="192" spans="2:9" s="101" customFormat="1" ht="11.25" outlineLevel="1">
      <c r="B192" s="102" t="s">
        <v>13</v>
      </c>
      <c r="C192" s="102">
        <v>6496</v>
      </c>
      <c r="D192" s="171">
        <v>486</v>
      </c>
      <c r="E192" s="104">
        <f t="shared" si="14"/>
        <v>3157056</v>
      </c>
      <c r="G192" s="105"/>
      <c r="H192" s="106"/>
      <c r="I192" s="107"/>
    </row>
    <row r="193" spans="2:9" s="101" customFormat="1" ht="11.25" outlineLevel="1">
      <c r="B193" s="102" t="s">
        <v>13</v>
      </c>
      <c r="C193" s="102">
        <v>2518</v>
      </c>
      <c r="D193" s="171">
        <v>56</v>
      </c>
      <c r="E193" s="104">
        <f t="shared" si="14"/>
        <v>141008</v>
      </c>
      <c r="G193" s="105"/>
      <c r="H193" s="106"/>
      <c r="I193" s="107"/>
    </row>
    <row r="194" spans="2:9" s="101" customFormat="1" ht="11.25" outlineLevel="1">
      <c r="B194" s="102" t="s">
        <v>13</v>
      </c>
      <c r="C194" s="102">
        <v>41</v>
      </c>
      <c r="D194" s="171">
        <v>730</v>
      </c>
      <c r="E194" s="104">
        <f t="shared" si="14"/>
        <v>29930</v>
      </c>
      <c r="G194" s="105"/>
      <c r="H194" s="106"/>
      <c r="I194" s="107"/>
    </row>
    <row r="195" spans="2:9" s="101" customFormat="1" ht="11.25" outlineLevel="1">
      <c r="B195" s="102" t="s">
        <v>13</v>
      </c>
      <c r="C195" s="102">
        <v>683</v>
      </c>
      <c r="D195" s="171">
        <v>486</v>
      </c>
      <c r="E195" s="104">
        <f t="shared" si="14"/>
        <v>331938</v>
      </c>
      <c r="G195" s="105"/>
      <c r="H195" s="106"/>
      <c r="I195" s="107"/>
    </row>
    <row r="196" spans="2:9" s="101" customFormat="1" ht="11.25" outlineLevel="1">
      <c r="B196" s="102" t="s">
        <v>14</v>
      </c>
      <c r="C196" s="102">
        <v>100</v>
      </c>
      <c r="D196" s="171">
        <v>486</v>
      </c>
      <c r="E196" s="104">
        <f t="shared" si="14"/>
        <v>48600</v>
      </c>
      <c r="G196" s="105"/>
      <c r="H196" s="106"/>
      <c r="I196" s="107"/>
    </row>
    <row r="197" spans="2:9" s="101" customFormat="1" ht="11.25" outlineLevel="1">
      <c r="B197" s="102" t="s">
        <v>14</v>
      </c>
      <c r="C197" s="102">
        <v>116</v>
      </c>
      <c r="D197" s="171">
        <v>486</v>
      </c>
      <c r="E197" s="104">
        <f t="shared" si="14"/>
        <v>56376</v>
      </c>
      <c r="G197" s="105"/>
      <c r="H197" s="106"/>
      <c r="I197" s="107"/>
    </row>
    <row r="198" spans="2:9" s="101" customFormat="1" ht="11.25" outlineLevel="1">
      <c r="B198" s="102" t="s">
        <v>15</v>
      </c>
      <c r="C198" s="102">
        <v>932</v>
      </c>
      <c r="D198" s="171">
        <v>486</v>
      </c>
      <c r="E198" s="104">
        <f t="shared" si="14"/>
        <v>452952</v>
      </c>
      <c r="G198" s="105"/>
      <c r="H198" s="106"/>
      <c r="I198" s="107"/>
    </row>
    <row r="199" spans="2:9" s="101" customFormat="1" ht="11.25" outlineLevel="1">
      <c r="B199" s="102" t="s">
        <v>15</v>
      </c>
      <c r="C199" s="102">
        <v>23</v>
      </c>
      <c r="D199" s="171">
        <v>486</v>
      </c>
      <c r="E199" s="104">
        <f t="shared" si="14"/>
        <v>11178</v>
      </c>
      <c r="G199" s="105"/>
      <c r="H199" s="106"/>
      <c r="I199" s="107"/>
    </row>
    <row r="200" spans="2:9" s="101" customFormat="1" ht="11.25" outlineLevel="1">
      <c r="B200" s="102" t="s">
        <v>209</v>
      </c>
      <c r="C200" s="102">
        <v>1195</v>
      </c>
      <c r="D200" s="171">
        <v>486</v>
      </c>
      <c r="E200" s="104">
        <f t="shared" si="14"/>
        <v>580770</v>
      </c>
      <c r="G200" s="105"/>
      <c r="H200" s="106"/>
      <c r="I200" s="107"/>
    </row>
    <row r="201" spans="2:9" s="101" customFormat="1" ht="11.25" outlineLevel="1">
      <c r="B201" s="102" t="s">
        <v>209</v>
      </c>
      <c r="C201" s="102">
        <v>129</v>
      </c>
      <c r="D201" s="171">
        <v>486</v>
      </c>
      <c r="E201" s="104">
        <f t="shared" si="14"/>
        <v>62694</v>
      </c>
      <c r="G201" s="105"/>
      <c r="H201" s="106"/>
      <c r="I201" s="107"/>
    </row>
    <row r="202" spans="2:9" s="101" customFormat="1" ht="11.25" outlineLevel="1">
      <c r="B202" s="102" t="s">
        <v>209</v>
      </c>
      <c r="C202" s="102">
        <v>126</v>
      </c>
      <c r="D202" s="171">
        <v>730</v>
      </c>
      <c r="E202" s="104">
        <f t="shared" si="14"/>
        <v>91980</v>
      </c>
      <c r="G202" s="105"/>
      <c r="H202" s="106"/>
      <c r="I202" s="107"/>
    </row>
    <row r="203" spans="2:9" s="101" customFormat="1" ht="11.25" outlineLevel="1">
      <c r="B203" s="102" t="s">
        <v>16</v>
      </c>
      <c r="C203" s="102">
        <v>14</v>
      </c>
      <c r="D203" s="171">
        <v>486</v>
      </c>
      <c r="E203" s="104">
        <f t="shared" si="14"/>
        <v>6804</v>
      </c>
      <c r="G203" s="105"/>
      <c r="H203" s="106"/>
      <c r="I203" s="107"/>
    </row>
    <row r="204" spans="2:9" s="101" customFormat="1" ht="11.25" outlineLevel="1">
      <c r="B204" s="102" t="s">
        <v>16</v>
      </c>
      <c r="C204" s="102">
        <v>6</v>
      </c>
      <c r="D204" s="171">
        <v>730</v>
      </c>
      <c r="E204" s="104">
        <f t="shared" si="14"/>
        <v>4380</v>
      </c>
      <c r="G204" s="105"/>
      <c r="H204" s="106"/>
      <c r="I204" s="107"/>
    </row>
    <row r="205" spans="2:9" s="101" customFormat="1" ht="11.25" outlineLevel="1">
      <c r="B205" s="102" t="s">
        <v>17</v>
      </c>
      <c r="C205" s="102">
        <v>4165</v>
      </c>
      <c r="D205" s="171">
        <v>486</v>
      </c>
      <c r="E205" s="104">
        <f t="shared" si="14"/>
        <v>2024190</v>
      </c>
      <c r="G205" s="105"/>
      <c r="H205" s="106"/>
      <c r="I205" s="107"/>
    </row>
    <row r="206" spans="2:9" s="101" customFormat="1" ht="11.25" outlineLevel="1">
      <c r="B206" s="102" t="s">
        <v>17</v>
      </c>
      <c r="C206" s="102">
        <v>526</v>
      </c>
      <c r="D206" s="171">
        <v>56</v>
      </c>
      <c r="E206" s="104">
        <f t="shared" si="14"/>
        <v>29456</v>
      </c>
      <c r="G206" s="105"/>
      <c r="H206" s="106"/>
      <c r="I206" s="107"/>
    </row>
    <row r="207" spans="2:9" s="101" customFormat="1" ht="11.25" outlineLevel="1">
      <c r="B207" s="102" t="s">
        <v>17</v>
      </c>
      <c r="C207" s="102">
        <v>793</v>
      </c>
      <c r="D207" s="171">
        <v>730</v>
      </c>
      <c r="E207" s="104">
        <f t="shared" si="14"/>
        <v>578890</v>
      </c>
      <c r="G207" s="105"/>
      <c r="H207" s="106"/>
      <c r="I207" s="107"/>
    </row>
    <row r="208" spans="2:9" s="101" customFormat="1" ht="11.25" outlineLevel="1">
      <c r="B208" s="102" t="s">
        <v>17</v>
      </c>
      <c r="C208" s="102">
        <v>2078</v>
      </c>
      <c r="D208" s="171">
        <v>486</v>
      </c>
      <c r="E208" s="104">
        <f t="shared" si="14"/>
        <v>1009908</v>
      </c>
      <c r="G208" s="105"/>
      <c r="H208" s="106"/>
      <c r="I208" s="107"/>
    </row>
    <row r="209" spans="1:9" s="101" customFormat="1" ht="11.25" outlineLevel="1">
      <c r="B209" s="102" t="s">
        <v>17</v>
      </c>
      <c r="C209" s="102">
        <v>1233</v>
      </c>
      <c r="D209" s="171">
        <v>56</v>
      </c>
      <c r="E209" s="104">
        <f t="shared" si="14"/>
        <v>69048</v>
      </c>
      <c r="G209" s="105"/>
      <c r="H209" s="106"/>
      <c r="I209" s="107"/>
    </row>
    <row r="210" spans="1:9" s="101" customFormat="1" ht="11.25" outlineLevel="1">
      <c r="B210" s="102" t="s">
        <v>17</v>
      </c>
      <c r="C210" s="102">
        <v>69</v>
      </c>
      <c r="D210" s="171">
        <v>730</v>
      </c>
      <c r="E210" s="104">
        <f t="shared" si="14"/>
        <v>50370</v>
      </c>
      <c r="G210" s="105"/>
      <c r="H210" s="106"/>
      <c r="I210" s="107"/>
    </row>
    <row r="211" spans="1:9" s="101" customFormat="1" ht="11.25" outlineLevel="1">
      <c r="B211" s="102" t="s">
        <v>17</v>
      </c>
      <c r="C211" s="102">
        <v>397</v>
      </c>
      <c r="D211" s="171">
        <v>486</v>
      </c>
      <c r="E211" s="104">
        <f t="shared" si="14"/>
        <v>192942</v>
      </c>
      <c r="G211" s="105"/>
      <c r="H211" s="106"/>
      <c r="I211" s="107"/>
    </row>
    <row r="212" spans="1:9" s="101" customFormat="1" ht="11.25" outlineLevel="1">
      <c r="B212" s="102" t="s">
        <v>17</v>
      </c>
      <c r="C212" s="102">
        <v>193</v>
      </c>
      <c r="D212" s="171">
        <v>730</v>
      </c>
      <c r="E212" s="104">
        <f t="shared" si="14"/>
        <v>140890</v>
      </c>
      <c r="G212" s="105"/>
      <c r="H212" s="106"/>
      <c r="I212" s="107"/>
    </row>
    <row r="213" spans="1:9" s="101" customFormat="1" ht="11.25" outlineLevel="1">
      <c r="B213" s="102" t="s">
        <v>18</v>
      </c>
      <c r="C213" s="102">
        <v>10008</v>
      </c>
      <c r="D213" s="171">
        <v>486</v>
      </c>
      <c r="E213" s="104">
        <f t="shared" si="14"/>
        <v>4863888</v>
      </c>
      <c r="G213" s="105"/>
      <c r="H213" s="106"/>
      <c r="I213" s="107"/>
    </row>
    <row r="214" spans="1:9" s="101" customFormat="1" ht="11.25" outlineLevel="1">
      <c r="B214" s="102" t="s">
        <v>18</v>
      </c>
      <c r="C214" s="102">
        <v>6096</v>
      </c>
      <c r="D214" s="171">
        <v>56</v>
      </c>
      <c r="E214" s="104">
        <f t="shared" si="14"/>
        <v>341376</v>
      </c>
      <c r="G214" s="105"/>
      <c r="H214" s="106"/>
      <c r="I214" s="107"/>
    </row>
    <row r="215" spans="1:9" s="101" customFormat="1" ht="11.25" outlineLevel="1">
      <c r="B215" s="102" t="s">
        <v>18</v>
      </c>
      <c r="C215" s="102">
        <v>5361</v>
      </c>
      <c r="D215" s="171">
        <v>730</v>
      </c>
      <c r="E215" s="104">
        <f t="shared" si="14"/>
        <v>3913530</v>
      </c>
      <c r="G215" s="105"/>
      <c r="H215" s="106"/>
      <c r="I215" s="107"/>
    </row>
    <row r="216" spans="1:9" s="101" customFormat="1" ht="11.25" outlineLevel="1">
      <c r="B216" s="102" t="s">
        <v>18</v>
      </c>
      <c r="C216" s="102">
        <v>40</v>
      </c>
      <c r="D216" s="171">
        <v>380</v>
      </c>
      <c r="E216" s="104">
        <f t="shared" si="14"/>
        <v>15200</v>
      </c>
      <c r="G216" s="105"/>
      <c r="H216" s="106"/>
      <c r="I216" s="107"/>
    </row>
    <row r="217" spans="1:9" s="101" customFormat="1" ht="11.25" outlineLevel="1">
      <c r="B217" s="102" t="s">
        <v>18</v>
      </c>
      <c r="C217" s="102">
        <v>6</v>
      </c>
      <c r="D217" s="171">
        <v>486</v>
      </c>
      <c r="E217" s="104">
        <f t="shared" si="14"/>
        <v>2916</v>
      </c>
      <c r="G217" s="105"/>
      <c r="H217" s="106"/>
      <c r="I217" s="107"/>
    </row>
    <row r="218" spans="1:9" s="98" customFormat="1" ht="33" customHeight="1">
      <c r="A218" s="163" t="s">
        <v>130</v>
      </c>
      <c r="B218" s="164"/>
      <c r="C218" s="164"/>
      <c r="D218" s="165"/>
      <c r="E218" s="97">
        <f>SUM(E219:E220)</f>
        <v>47226</v>
      </c>
      <c r="G218" s="99"/>
      <c r="I218" s="100">
        <f>ROUND(E218*G218,2)</f>
        <v>0</v>
      </c>
    </row>
    <row r="219" spans="1:9" s="101" customFormat="1" ht="11.25" outlineLevel="1">
      <c r="B219" s="102" t="s">
        <v>131</v>
      </c>
      <c r="C219" s="102">
        <v>90</v>
      </c>
      <c r="D219" s="103">
        <v>477</v>
      </c>
      <c r="E219" s="104">
        <f>C219*D219</f>
        <v>42930</v>
      </c>
      <c r="G219" s="105"/>
      <c r="H219" s="106"/>
      <c r="I219" s="107"/>
    </row>
    <row r="220" spans="1:9" s="101" customFormat="1" ht="11.25" outlineLevel="1">
      <c r="B220" s="102" t="s">
        <v>131</v>
      </c>
      <c r="C220" s="102">
        <v>6</v>
      </c>
      <c r="D220" s="103">
        <v>716</v>
      </c>
      <c r="E220" s="104">
        <f>C220*D220</f>
        <v>4296</v>
      </c>
      <c r="G220" s="105"/>
      <c r="H220" s="106"/>
      <c r="I220" s="107"/>
    </row>
    <row r="221" spans="1:9" s="98" customFormat="1" ht="33" customHeight="1">
      <c r="A221" s="163" t="s">
        <v>132</v>
      </c>
      <c r="B221" s="164"/>
      <c r="C221" s="164"/>
      <c r="D221" s="165"/>
      <c r="E221" s="97">
        <f>SUM(E222:E223)</f>
        <v>263160</v>
      </c>
      <c r="G221" s="99"/>
      <c r="I221" s="100">
        <f>ROUND(E221*G221,2)</f>
        <v>0</v>
      </c>
    </row>
    <row r="222" spans="1:9" s="101" customFormat="1" ht="11.25" outlineLevel="1">
      <c r="B222" s="102" t="s">
        <v>9</v>
      </c>
      <c r="C222" s="102">
        <v>5120</v>
      </c>
      <c r="D222" s="171">
        <v>51</v>
      </c>
      <c r="E222" s="104">
        <f>C222*D222</f>
        <v>261120</v>
      </c>
      <c r="G222" s="105"/>
      <c r="H222" s="106"/>
      <c r="I222" s="107"/>
    </row>
    <row r="223" spans="1:9" s="101" customFormat="1" ht="11.25" outlineLevel="1">
      <c r="B223" s="102" t="s">
        <v>18</v>
      </c>
      <c r="C223" s="102">
        <v>40</v>
      </c>
      <c r="D223" s="171">
        <v>51</v>
      </c>
      <c r="E223" s="104">
        <f>C223*D223</f>
        <v>2040</v>
      </c>
      <c r="G223" s="105"/>
      <c r="H223" s="106"/>
      <c r="I223" s="107"/>
    </row>
    <row r="224" spans="1:9" s="98" customFormat="1" ht="33" customHeight="1">
      <c r="A224" s="163" t="s">
        <v>133</v>
      </c>
      <c r="B224" s="164"/>
      <c r="C224" s="164"/>
      <c r="D224" s="165"/>
      <c r="E224" s="97">
        <f>SUM(E225:E228)</f>
        <v>80808</v>
      </c>
      <c r="G224" s="99"/>
      <c r="I224" s="100">
        <f>ROUND(E224*G224,2)</f>
        <v>0</v>
      </c>
    </row>
    <row r="225" spans="1:9" s="101" customFormat="1" ht="11.25" outlineLevel="1">
      <c r="B225" s="102" t="s">
        <v>9</v>
      </c>
      <c r="C225" s="102">
        <v>5120</v>
      </c>
      <c r="D225" s="171">
        <v>12</v>
      </c>
      <c r="E225" s="104">
        <f>C225*D225</f>
        <v>61440</v>
      </c>
      <c r="G225" s="105"/>
      <c r="H225" s="106"/>
      <c r="I225" s="107"/>
    </row>
    <row r="226" spans="1:9" s="101" customFormat="1" ht="11.25" outlineLevel="1">
      <c r="B226" s="102" t="s">
        <v>9</v>
      </c>
      <c r="C226" s="102">
        <v>1032</v>
      </c>
      <c r="D226" s="171">
        <v>12</v>
      </c>
      <c r="E226" s="104">
        <f t="shared" ref="E226:E227" si="15">C226*D226</f>
        <v>12384</v>
      </c>
      <c r="G226" s="105"/>
      <c r="H226" s="106"/>
      <c r="I226" s="107"/>
    </row>
    <row r="227" spans="1:9" s="101" customFormat="1" ht="11.25" outlineLevel="1">
      <c r="B227" s="102" t="s">
        <v>11</v>
      </c>
      <c r="C227" s="102">
        <v>542</v>
      </c>
      <c r="D227" s="171">
        <v>12</v>
      </c>
      <c r="E227" s="104">
        <f t="shared" si="15"/>
        <v>6504</v>
      </c>
      <c r="G227" s="105"/>
      <c r="H227" s="106"/>
      <c r="I227" s="107"/>
    </row>
    <row r="228" spans="1:9" s="101" customFormat="1" ht="11.25" outlineLevel="1">
      <c r="B228" s="102" t="s">
        <v>18</v>
      </c>
      <c r="C228" s="102">
        <v>40</v>
      </c>
      <c r="D228" s="171">
        <v>12</v>
      </c>
      <c r="E228" s="104">
        <f>C228*D228</f>
        <v>480</v>
      </c>
      <c r="G228" s="105"/>
      <c r="H228" s="106"/>
      <c r="I228" s="107"/>
    </row>
    <row r="229" spans="1:9" s="98" customFormat="1" ht="33" customHeight="1">
      <c r="A229" s="163" t="s">
        <v>134</v>
      </c>
      <c r="B229" s="164"/>
      <c r="C229" s="164"/>
      <c r="D229" s="165"/>
      <c r="E229" s="97">
        <f>SUM(E230:E230)</f>
        <v>3220</v>
      </c>
      <c r="G229" s="99"/>
      <c r="I229" s="100">
        <f>ROUND(E229*G229,2)</f>
        <v>0</v>
      </c>
    </row>
    <row r="230" spans="1:9" s="101" customFormat="1" ht="11.25" outlineLevel="1">
      <c r="B230" s="102" t="s">
        <v>135</v>
      </c>
      <c r="C230" s="102">
        <v>805</v>
      </c>
      <c r="D230" s="103">
        <v>4</v>
      </c>
      <c r="E230" s="104">
        <f>C230*D230</f>
        <v>3220</v>
      </c>
      <c r="G230" s="105"/>
      <c r="H230" s="106"/>
      <c r="I230" s="107"/>
    </row>
    <row r="231" spans="1:9" s="98" customFormat="1" ht="33" customHeight="1">
      <c r="A231" s="163" t="s">
        <v>136</v>
      </c>
      <c r="B231" s="164"/>
      <c r="C231" s="164"/>
      <c r="D231" s="165"/>
      <c r="E231" s="97">
        <f>SUM(E232:E233)</f>
        <v>5418</v>
      </c>
      <c r="G231" s="99"/>
      <c r="I231" s="100">
        <f>ROUND(E231*G231,2)</f>
        <v>0</v>
      </c>
    </row>
    <row r="232" spans="1:9" s="101" customFormat="1" ht="11.25" outlineLevel="1">
      <c r="B232" s="102" t="s">
        <v>9</v>
      </c>
      <c r="C232" s="102">
        <v>5120</v>
      </c>
      <c r="D232" s="171">
        <v>1.05</v>
      </c>
      <c r="E232" s="104">
        <f>C232*D232</f>
        <v>5376</v>
      </c>
      <c r="G232" s="105"/>
      <c r="H232" s="106"/>
      <c r="I232" s="107"/>
    </row>
    <row r="233" spans="1:9" s="101" customFormat="1" ht="11.25" outlineLevel="1">
      <c r="B233" s="102" t="s">
        <v>18</v>
      </c>
      <c r="C233" s="102">
        <v>40</v>
      </c>
      <c r="D233" s="171">
        <v>1.05</v>
      </c>
      <c r="E233" s="104">
        <f>C233*D233</f>
        <v>42</v>
      </c>
      <c r="G233" s="105"/>
      <c r="H233" s="106"/>
      <c r="I233" s="107"/>
    </row>
    <row r="234" spans="1:9" s="98" customFormat="1" ht="33" customHeight="1">
      <c r="A234" s="163" t="s">
        <v>137</v>
      </c>
      <c r="B234" s="164"/>
      <c r="C234" s="164"/>
      <c r="D234" s="165"/>
      <c r="E234" s="97">
        <f>SUM(E235:E236)</f>
        <v>263160</v>
      </c>
      <c r="G234" s="99"/>
      <c r="I234" s="100">
        <f>ROUND(E234*G234,2)</f>
        <v>0</v>
      </c>
    </row>
    <row r="235" spans="1:9" s="101" customFormat="1" ht="11.25" outlineLevel="1">
      <c r="B235" s="102" t="s">
        <v>9</v>
      </c>
      <c r="C235" s="102">
        <v>5120</v>
      </c>
      <c r="D235" s="171">
        <v>51</v>
      </c>
      <c r="E235" s="104">
        <f>C235*D235</f>
        <v>261120</v>
      </c>
      <c r="G235" s="105"/>
      <c r="H235" s="106"/>
      <c r="I235" s="107"/>
    </row>
    <row r="236" spans="1:9" s="101" customFormat="1" ht="11.25" outlineLevel="1">
      <c r="B236" s="102" t="s">
        <v>18</v>
      </c>
      <c r="C236" s="102">
        <v>40</v>
      </c>
      <c r="D236" s="171">
        <v>51</v>
      </c>
      <c r="E236" s="104">
        <f>C236*D236</f>
        <v>2040</v>
      </c>
      <c r="G236" s="105"/>
      <c r="H236" s="106"/>
      <c r="I236" s="107"/>
    </row>
    <row r="237" spans="1:9" s="98" customFormat="1" ht="33" customHeight="1">
      <c r="A237" s="163" t="s">
        <v>138</v>
      </c>
      <c r="B237" s="164"/>
      <c r="C237" s="164"/>
      <c r="D237" s="165"/>
      <c r="E237" s="97">
        <f>SUM(E238:E238)</f>
        <v>1674420</v>
      </c>
      <c r="G237" s="99"/>
      <c r="I237" s="100">
        <f>ROUND(E237*G237,2)</f>
        <v>0</v>
      </c>
    </row>
    <row r="238" spans="1:9" s="101" customFormat="1" ht="11.25" outlineLevel="1">
      <c r="B238" s="102" t="s">
        <v>139</v>
      </c>
      <c r="C238" s="102">
        <f>12743-5648</f>
        <v>7095</v>
      </c>
      <c r="D238" s="103">
        <v>236</v>
      </c>
      <c r="E238" s="104">
        <f>C238*D238</f>
        <v>1674420</v>
      </c>
      <c r="G238" s="105"/>
      <c r="H238" s="106"/>
      <c r="I238" s="107"/>
    </row>
    <row r="239" spans="1:9" s="98" customFormat="1" ht="33" customHeight="1">
      <c r="A239" s="163" t="s">
        <v>140</v>
      </c>
      <c r="B239" s="164"/>
      <c r="C239" s="164"/>
      <c r="D239" s="165"/>
      <c r="E239" s="97">
        <f>SUM(E240:E241)</f>
        <v>80274</v>
      </c>
      <c r="G239" s="99"/>
      <c r="I239" s="100">
        <f>ROUND(E239*G239,2)</f>
        <v>0</v>
      </c>
    </row>
    <row r="240" spans="1:9" s="101" customFormat="1" ht="11.25" outlineLevel="1">
      <c r="B240" s="102" t="s">
        <v>9</v>
      </c>
      <c r="C240" s="102">
        <v>1032</v>
      </c>
      <c r="D240" s="171">
        <v>51</v>
      </c>
      <c r="E240" s="104">
        <f>C240*D240</f>
        <v>52632</v>
      </c>
      <c r="G240" s="105"/>
      <c r="H240" s="106"/>
      <c r="I240" s="107"/>
    </row>
    <row r="241" spans="1:9" s="101" customFormat="1" ht="11.25" outlineLevel="1">
      <c r="B241" s="102" t="s">
        <v>11</v>
      </c>
      <c r="C241" s="102">
        <v>542</v>
      </c>
      <c r="D241" s="171">
        <v>51</v>
      </c>
      <c r="E241" s="104">
        <f>C241*D241</f>
        <v>27642</v>
      </c>
      <c r="G241" s="105"/>
      <c r="H241" s="106"/>
      <c r="I241" s="107"/>
    </row>
    <row r="242" spans="1:9" s="98" customFormat="1" ht="33" customHeight="1">
      <c r="A242" s="163" t="s">
        <v>141</v>
      </c>
      <c r="B242" s="164"/>
      <c r="C242" s="164"/>
      <c r="D242" s="165"/>
      <c r="E242" s="97">
        <f>SUM(E243:E244)</f>
        <v>80274</v>
      </c>
      <c r="G242" s="99"/>
      <c r="I242" s="100">
        <f>ROUND(E242*G242,2)</f>
        <v>0</v>
      </c>
    </row>
    <row r="243" spans="1:9" s="101" customFormat="1" ht="11.25" outlineLevel="1">
      <c r="B243" s="102" t="s">
        <v>9</v>
      </c>
      <c r="C243" s="102">
        <v>1032</v>
      </c>
      <c r="D243" s="171">
        <v>51</v>
      </c>
      <c r="E243" s="104">
        <f>C243*D243</f>
        <v>52632</v>
      </c>
      <c r="G243" s="105"/>
      <c r="H243" s="106"/>
      <c r="I243" s="107"/>
    </row>
    <row r="244" spans="1:9" s="101" customFormat="1" ht="11.25" outlineLevel="1">
      <c r="B244" s="102" t="s">
        <v>11</v>
      </c>
      <c r="C244" s="102">
        <v>542</v>
      </c>
      <c r="D244" s="171">
        <v>51</v>
      </c>
      <c r="E244" s="104">
        <f>C244*D244</f>
        <v>27642</v>
      </c>
      <c r="G244" s="105"/>
      <c r="H244" s="106"/>
      <c r="I244" s="107"/>
    </row>
    <row r="245" spans="1:9" s="98" customFormat="1" ht="33" customHeight="1">
      <c r="A245" s="163" t="s">
        <v>142</v>
      </c>
      <c r="B245" s="164"/>
      <c r="C245" s="164"/>
      <c r="D245" s="165"/>
      <c r="E245" s="97">
        <f>SUM(E246:E246)</f>
        <v>2660</v>
      </c>
      <c r="G245" s="99"/>
      <c r="I245" s="100">
        <f>ROUND(E245*G245,2)</f>
        <v>0</v>
      </c>
    </row>
    <row r="246" spans="1:9" s="101" customFormat="1" ht="11.25" outlineLevel="1">
      <c r="B246" s="102" t="s">
        <v>22</v>
      </c>
      <c r="C246" s="102">
        <v>532</v>
      </c>
      <c r="D246" s="171">
        <v>5</v>
      </c>
      <c r="E246" s="104">
        <f>C246*D246</f>
        <v>2660</v>
      </c>
      <c r="G246" s="105"/>
      <c r="H246" s="106"/>
      <c r="I246" s="107"/>
    </row>
    <row r="247" spans="1:9" s="98" customFormat="1" ht="33" customHeight="1">
      <c r="A247" s="163" t="s">
        <v>143</v>
      </c>
      <c r="B247" s="164"/>
      <c r="C247" s="164"/>
      <c r="D247" s="165"/>
      <c r="E247" s="97">
        <f>SUM(E248:E248)</f>
        <v>880</v>
      </c>
      <c r="G247" s="99"/>
      <c r="I247" s="100">
        <f>ROUND(E247*G247,2)</f>
        <v>0</v>
      </c>
    </row>
    <row r="248" spans="1:9" s="101" customFormat="1" ht="11.25" outlineLevel="1">
      <c r="B248" s="102" t="s">
        <v>23</v>
      </c>
      <c r="C248" s="102">
        <v>88</v>
      </c>
      <c r="D248" s="171">
        <v>10</v>
      </c>
      <c r="E248" s="104">
        <f>C248*D248</f>
        <v>880</v>
      </c>
      <c r="G248" s="105"/>
      <c r="H248" s="106"/>
      <c r="I248" s="107"/>
    </row>
    <row r="249" spans="1:9" s="98" customFormat="1" ht="33" customHeight="1">
      <c r="A249" s="163" t="s">
        <v>144</v>
      </c>
      <c r="B249" s="164"/>
      <c r="C249" s="164"/>
      <c r="D249" s="165"/>
      <c r="E249" s="97">
        <f>SUM(E250:E258)</f>
        <v>11580</v>
      </c>
      <c r="G249" s="99"/>
      <c r="I249" s="100">
        <f>ROUND(E249*G249,2)</f>
        <v>0</v>
      </c>
    </row>
    <row r="250" spans="1:9" s="101" customFormat="1" ht="11.25" outlineLevel="1">
      <c r="B250" s="102" t="s">
        <v>193</v>
      </c>
      <c r="C250" s="102">
        <v>116</v>
      </c>
      <c r="D250" s="171">
        <v>5</v>
      </c>
      <c r="E250" s="104">
        <f>C250*D250</f>
        <v>580</v>
      </c>
      <c r="G250" s="105"/>
      <c r="H250" s="106"/>
      <c r="I250" s="107"/>
    </row>
    <row r="251" spans="1:9" s="101" customFormat="1" ht="11.25" outlineLevel="1">
      <c r="B251" s="102" t="s">
        <v>193</v>
      </c>
      <c r="C251" s="102">
        <v>10</v>
      </c>
      <c r="D251" s="171">
        <v>5</v>
      </c>
      <c r="E251" s="104">
        <f t="shared" ref="E251:E257" si="16">C251*D251</f>
        <v>50</v>
      </c>
      <c r="G251" s="105"/>
      <c r="H251" s="106"/>
      <c r="I251" s="107"/>
    </row>
    <row r="252" spans="1:9" s="101" customFormat="1" ht="11.25" outlineLevel="1">
      <c r="B252" s="102" t="s">
        <v>195</v>
      </c>
      <c r="C252" s="102">
        <v>12</v>
      </c>
      <c r="D252" s="171">
        <v>5</v>
      </c>
      <c r="E252" s="104">
        <f t="shared" si="16"/>
        <v>60</v>
      </c>
      <c r="G252" s="105"/>
      <c r="H252" s="106"/>
      <c r="I252" s="107"/>
    </row>
    <row r="253" spans="1:9" s="101" customFormat="1" ht="11.25" outlineLevel="1">
      <c r="B253" s="102" t="s">
        <v>12</v>
      </c>
      <c r="C253" s="102">
        <v>1583</v>
      </c>
      <c r="D253" s="171">
        <v>5</v>
      </c>
      <c r="E253" s="104">
        <f t="shared" si="16"/>
        <v>7915</v>
      </c>
      <c r="G253" s="105"/>
      <c r="H253" s="106"/>
      <c r="I253" s="107"/>
    </row>
    <row r="254" spans="1:9" s="101" customFormat="1" ht="11.25" outlineLevel="1">
      <c r="B254" s="102" t="s">
        <v>12</v>
      </c>
      <c r="C254" s="102">
        <v>62</v>
      </c>
      <c r="D254" s="171">
        <v>5</v>
      </c>
      <c r="E254" s="104">
        <f t="shared" si="16"/>
        <v>310</v>
      </c>
      <c r="G254" s="105"/>
      <c r="H254" s="106"/>
      <c r="I254" s="107"/>
    </row>
    <row r="255" spans="1:9" s="101" customFormat="1" ht="11.25" outlineLevel="1">
      <c r="B255" s="102" t="s">
        <v>12</v>
      </c>
      <c r="C255" s="102">
        <v>300</v>
      </c>
      <c r="D255" s="171">
        <v>5</v>
      </c>
      <c r="E255" s="104">
        <f t="shared" si="16"/>
        <v>1500</v>
      </c>
      <c r="G255" s="105"/>
      <c r="H255" s="106"/>
      <c r="I255" s="107"/>
    </row>
    <row r="256" spans="1:9" s="101" customFormat="1" ht="11.25" outlineLevel="1">
      <c r="B256" s="102" t="s">
        <v>12</v>
      </c>
      <c r="C256" s="102">
        <v>17</v>
      </c>
      <c r="D256" s="171">
        <v>5</v>
      </c>
      <c r="E256" s="104">
        <f t="shared" si="16"/>
        <v>85</v>
      </c>
      <c r="G256" s="105"/>
      <c r="H256" s="106"/>
      <c r="I256" s="107"/>
    </row>
    <row r="257" spans="1:9" s="101" customFormat="1" ht="11.25" outlineLevel="1">
      <c r="B257" s="102" t="s">
        <v>14</v>
      </c>
      <c r="C257" s="102">
        <v>100</v>
      </c>
      <c r="D257" s="171">
        <v>5</v>
      </c>
      <c r="E257" s="104">
        <f t="shared" si="16"/>
        <v>500</v>
      </c>
      <c r="G257" s="105"/>
      <c r="H257" s="106"/>
      <c r="I257" s="107"/>
    </row>
    <row r="258" spans="1:9" s="101" customFormat="1" ht="11.25" outlineLevel="1">
      <c r="B258" s="102" t="s">
        <v>14</v>
      </c>
      <c r="C258" s="102">
        <v>116</v>
      </c>
      <c r="D258" s="171">
        <v>5</v>
      </c>
      <c r="E258" s="104">
        <f>C258*D258</f>
        <v>580</v>
      </c>
      <c r="G258" s="105"/>
      <c r="H258" s="106"/>
      <c r="I258" s="107"/>
    </row>
    <row r="259" spans="1:9" s="98" customFormat="1" ht="33" customHeight="1">
      <c r="A259" s="163" t="s">
        <v>145</v>
      </c>
      <c r="B259" s="164"/>
      <c r="C259" s="164"/>
      <c r="D259" s="165"/>
      <c r="E259" s="97">
        <f>SUM(E260:E260)</f>
        <v>25551</v>
      </c>
      <c r="G259" s="99"/>
      <c r="I259" s="100">
        <f>ROUND(E259*G259,2)</f>
        <v>0</v>
      </c>
    </row>
    <row r="260" spans="1:9" s="101" customFormat="1" ht="11.25" outlineLevel="1">
      <c r="B260" s="102" t="s">
        <v>146</v>
      </c>
      <c r="C260" s="102">
        <v>2839</v>
      </c>
      <c r="D260" s="103">
        <v>9</v>
      </c>
      <c r="E260" s="104">
        <f>C260*D260</f>
        <v>25551</v>
      </c>
      <c r="G260" s="105"/>
      <c r="H260" s="106"/>
      <c r="I260" s="107"/>
    </row>
    <row r="261" spans="1:9" s="98" customFormat="1" ht="33" customHeight="1">
      <c r="A261" s="163" t="s">
        <v>147</v>
      </c>
      <c r="B261" s="164"/>
      <c r="C261" s="164"/>
      <c r="D261" s="165"/>
      <c r="E261" s="97">
        <f>SUM(E262:E262)</f>
        <v>420</v>
      </c>
      <c r="G261" s="99"/>
      <c r="I261" s="100">
        <f>ROUND(E261*G261,2)</f>
        <v>0</v>
      </c>
    </row>
    <row r="262" spans="1:9" s="101" customFormat="1" ht="11.25" outlineLevel="1">
      <c r="B262" s="102" t="s">
        <v>148</v>
      </c>
      <c r="C262" s="102"/>
      <c r="D262" s="103"/>
      <c r="E262" s="104">
        <v>420</v>
      </c>
      <c r="G262" s="105"/>
      <c r="H262" s="106"/>
      <c r="I262" s="107"/>
    </row>
    <row r="263" spans="1:9" s="98" customFormat="1" ht="33" customHeight="1">
      <c r="A263" s="163" t="s">
        <v>149</v>
      </c>
      <c r="B263" s="164"/>
      <c r="C263" s="164"/>
      <c r="D263" s="165"/>
      <c r="E263" s="97">
        <f>SUM(E264:E264)</f>
        <v>322</v>
      </c>
      <c r="G263" s="99"/>
      <c r="I263" s="100">
        <f>ROUND(E263*G263,2)</f>
        <v>0</v>
      </c>
    </row>
    <row r="264" spans="1:9" s="101" customFormat="1" ht="11.25" outlineLevel="1">
      <c r="B264" s="102" t="s">
        <v>148</v>
      </c>
      <c r="C264" s="102"/>
      <c r="D264" s="103"/>
      <c r="E264" s="104">
        <f>230*1.4</f>
        <v>322</v>
      </c>
      <c r="G264" s="105"/>
      <c r="H264" s="106"/>
      <c r="I264" s="107"/>
    </row>
    <row r="265" spans="1:9" s="98" customFormat="1" ht="33" customHeight="1">
      <c r="A265" s="163" t="s">
        <v>150</v>
      </c>
      <c r="B265" s="164"/>
      <c r="C265" s="164"/>
      <c r="D265" s="165"/>
      <c r="E265" s="97">
        <f>SUM(E266:E267)</f>
        <v>14787</v>
      </c>
      <c r="G265" s="99"/>
      <c r="I265" s="100">
        <f>ROUND(E265*G265,2)</f>
        <v>0</v>
      </c>
    </row>
    <row r="266" spans="1:9" s="101" customFormat="1" ht="11.25" outlineLevel="1">
      <c r="B266" s="102" t="s">
        <v>151</v>
      </c>
      <c r="C266" s="102">
        <v>27</v>
      </c>
      <c r="D266" s="103">
        <v>477</v>
      </c>
      <c r="E266" s="104">
        <f>C266*D266</f>
        <v>12879</v>
      </c>
      <c r="G266" s="105"/>
      <c r="H266" s="106"/>
      <c r="I266" s="107"/>
    </row>
    <row r="267" spans="1:9" s="101" customFormat="1" ht="11.25" outlineLevel="1">
      <c r="B267" s="102" t="s">
        <v>257</v>
      </c>
      <c r="C267" s="102">
        <v>4</v>
      </c>
      <c r="D267" s="171">
        <v>477</v>
      </c>
      <c r="E267" s="104">
        <f>C267*D267</f>
        <v>1908</v>
      </c>
      <c r="G267" s="105"/>
      <c r="H267" s="106"/>
      <c r="I267" s="107"/>
    </row>
    <row r="268" spans="1:9" s="98" customFormat="1" ht="33" customHeight="1">
      <c r="A268" s="163" t="s">
        <v>152</v>
      </c>
      <c r="B268" s="164"/>
      <c r="C268" s="164"/>
      <c r="D268" s="165"/>
      <c r="E268" s="97">
        <f>SUM(E269)</f>
        <v>96980</v>
      </c>
      <c r="G268" s="99"/>
      <c r="I268" s="100">
        <f>ROUND(E268*G268,2)</f>
        <v>0</v>
      </c>
    </row>
    <row r="269" spans="1:9" s="101" customFormat="1" ht="11.25" outlineLevel="1">
      <c r="B269" s="102" t="s">
        <v>153</v>
      </c>
      <c r="C269" s="102">
        <v>24245</v>
      </c>
      <c r="D269" s="103">
        <v>4</v>
      </c>
      <c r="E269" s="104">
        <f>C269*D269</f>
        <v>96980</v>
      </c>
      <c r="G269" s="105"/>
      <c r="H269" s="106"/>
      <c r="I269" s="107"/>
    </row>
    <row r="270" spans="1:9" s="98" customFormat="1" ht="33" customHeight="1">
      <c r="A270" s="163" t="s">
        <v>258</v>
      </c>
      <c r="B270" s="164"/>
      <c r="C270" s="164"/>
      <c r="D270" s="165"/>
      <c r="E270" s="97">
        <f>SUM(E271)</f>
        <v>240</v>
      </c>
      <c r="G270" s="99"/>
      <c r="I270" s="100">
        <f>ROUND(E270*G270,2)</f>
        <v>0</v>
      </c>
    </row>
    <row r="271" spans="1:9" s="101" customFormat="1" ht="11.25" outlineLevel="1">
      <c r="B271" s="102" t="s">
        <v>148</v>
      </c>
      <c r="C271" s="102"/>
      <c r="D271" s="103"/>
      <c r="E271" s="104">
        <v>240</v>
      </c>
      <c r="G271" s="105"/>
      <c r="H271" s="106"/>
      <c r="I271" s="107"/>
    </row>
    <row r="272" spans="1:9" s="101" customFormat="1" ht="3.75" customHeight="1" outlineLevel="1">
      <c r="B272" s="102"/>
      <c r="C272" s="102"/>
      <c r="D272" s="103"/>
      <c r="E272" s="104"/>
      <c r="G272" s="105"/>
      <c r="H272" s="106"/>
      <c r="I272" s="107"/>
    </row>
    <row r="273" spans="1:9" s="101" customFormat="1" ht="30" customHeight="1">
      <c r="A273" s="166" t="s">
        <v>154</v>
      </c>
      <c r="B273" s="164"/>
      <c r="C273" s="164"/>
      <c r="D273" s="164"/>
      <c r="E273" s="165"/>
      <c r="F273" s="112"/>
      <c r="G273" s="167">
        <f>SUM($I$5:$I$270)</f>
        <v>0</v>
      </c>
      <c r="H273" s="168"/>
      <c r="I273" s="169"/>
    </row>
    <row r="274" spans="1:9" s="101" customFormat="1" ht="30" customHeight="1">
      <c r="A274" s="166" t="s">
        <v>155</v>
      </c>
      <c r="B274" s="164"/>
      <c r="C274" s="164"/>
      <c r="D274" s="164"/>
      <c r="E274" s="165"/>
      <c r="F274" s="112"/>
      <c r="G274" s="167">
        <f>G273*1.21</f>
        <v>0</v>
      </c>
      <c r="H274" s="168"/>
      <c r="I274" s="169"/>
    </row>
    <row r="275" spans="1:9" s="101" customFormat="1" ht="11.25" outlineLevel="1">
      <c r="B275" s="102"/>
      <c r="C275" s="102"/>
      <c r="D275" s="103"/>
      <c r="E275" s="104"/>
      <c r="G275" s="105"/>
      <c r="H275" s="106"/>
      <c r="I275" s="107"/>
    </row>
  </sheetData>
  <mergeCells count="44">
    <mergeCell ref="A274:E274"/>
    <mergeCell ref="G274:I274"/>
    <mergeCell ref="A263:D263"/>
    <mergeCell ref="A265:D265"/>
    <mergeCell ref="A268:D268"/>
    <mergeCell ref="A270:D270"/>
    <mergeCell ref="A273:E273"/>
    <mergeCell ref="G273:I273"/>
    <mergeCell ref="A242:D242"/>
    <mergeCell ref="A245:D245"/>
    <mergeCell ref="A247:D247"/>
    <mergeCell ref="A249:D249"/>
    <mergeCell ref="A259:D259"/>
    <mergeCell ref="A261:D261"/>
    <mergeCell ref="A224:D224"/>
    <mergeCell ref="A229:D229"/>
    <mergeCell ref="A231:D231"/>
    <mergeCell ref="A234:D234"/>
    <mergeCell ref="A237:D237"/>
    <mergeCell ref="A239:D239"/>
    <mergeCell ref="A136:D136"/>
    <mergeCell ref="A138:D138"/>
    <mergeCell ref="A141:D141"/>
    <mergeCell ref="A143:D143"/>
    <mergeCell ref="A218:D218"/>
    <mergeCell ref="A221:D221"/>
    <mergeCell ref="A98:D98"/>
    <mergeCell ref="A101:D101"/>
    <mergeCell ref="A104:D104"/>
    <mergeCell ref="A120:D120"/>
    <mergeCell ref="A129:D129"/>
    <mergeCell ref="A134:D134"/>
    <mergeCell ref="A48:D48"/>
    <mergeCell ref="A66:D66"/>
    <mergeCell ref="A68:D68"/>
    <mergeCell ref="A82:D82"/>
    <mergeCell ref="A89:D89"/>
    <mergeCell ref="A94:D94"/>
    <mergeCell ref="A5:D5"/>
    <mergeCell ref="A19:D19"/>
    <mergeCell ref="A25:D25"/>
    <mergeCell ref="A32:D32"/>
    <mergeCell ref="A36:D36"/>
    <mergeCell ref="A40:D40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verticalDpi="0" r:id="rId1"/>
  <headerFooter>
    <oddFooter>&amp;LÚdržba veřejné zeleně a úklid veřejných prostranství ve správě MČ Praha 12&amp;R&amp;P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C16"/>
  <sheetViews>
    <sheetView showGridLines="0" showRowColHeaders="0" workbookViewId="0">
      <selection activeCell="J20" sqref="J20"/>
    </sheetView>
  </sheetViews>
  <sheetFormatPr defaultRowHeight="12.75"/>
  <cols>
    <col min="1" max="1" width="12.7109375" style="2" customWidth="1"/>
    <col min="2" max="2" width="62.5703125" style="2" customWidth="1"/>
    <col min="3" max="3" width="12.7109375" style="2" customWidth="1"/>
    <col min="4" max="7" width="9.140625" style="2"/>
    <col min="8" max="8" width="9" style="2" customWidth="1"/>
    <col min="9" max="9" width="12.7109375" style="2" customWidth="1"/>
    <col min="10" max="256" width="9.140625" style="2"/>
    <col min="257" max="257" width="12.7109375" style="2" customWidth="1"/>
    <col min="258" max="258" width="62.5703125" style="2" customWidth="1"/>
    <col min="259" max="259" width="12.7109375" style="2" customWidth="1"/>
    <col min="260" max="263" width="9.140625" style="2"/>
    <col min="264" max="264" width="9" style="2" customWidth="1"/>
    <col min="265" max="265" width="12.7109375" style="2" customWidth="1"/>
    <col min="266" max="512" width="9.140625" style="2"/>
    <col min="513" max="513" width="12.7109375" style="2" customWidth="1"/>
    <col min="514" max="514" width="62.5703125" style="2" customWidth="1"/>
    <col min="515" max="515" width="12.7109375" style="2" customWidth="1"/>
    <col min="516" max="519" width="9.140625" style="2"/>
    <col min="520" max="520" width="9" style="2" customWidth="1"/>
    <col min="521" max="521" width="12.7109375" style="2" customWidth="1"/>
    <col min="522" max="768" width="9.140625" style="2"/>
    <col min="769" max="769" width="12.7109375" style="2" customWidth="1"/>
    <col min="770" max="770" width="62.5703125" style="2" customWidth="1"/>
    <col min="771" max="771" width="12.7109375" style="2" customWidth="1"/>
    <col min="772" max="775" width="9.140625" style="2"/>
    <col min="776" max="776" width="9" style="2" customWidth="1"/>
    <col min="777" max="777" width="12.7109375" style="2" customWidth="1"/>
    <col min="778" max="1024" width="9.140625" style="2"/>
    <col min="1025" max="1025" width="12.7109375" style="2" customWidth="1"/>
    <col min="1026" max="1026" width="62.5703125" style="2" customWidth="1"/>
    <col min="1027" max="1027" width="12.7109375" style="2" customWidth="1"/>
    <col min="1028" max="1031" width="9.140625" style="2"/>
    <col min="1032" max="1032" width="9" style="2" customWidth="1"/>
    <col min="1033" max="1033" width="12.7109375" style="2" customWidth="1"/>
    <col min="1034" max="1280" width="9.140625" style="2"/>
    <col min="1281" max="1281" width="12.7109375" style="2" customWidth="1"/>
    <col min="1282" max="1282" width="62.5703125" style="2" customWidth="1"/>
    <col min="1283" max="1283" width="12.7109375" style="2" customWidth="1"/>
    <col min="1284" max="1287" width="9.140625" style="2"/>
    <col min="1288" max="1288" width="9" style="2" customWidth="1"/>
    <col min="1289" max="1289" width="12.7109375" style="2" customWidth="1"/>
    <col min="1290" max="1536" width="9.140625" style="2"/>
    <col min="1537" max="1537" width="12.7109375" style="2" customWidth="1"/>
    <col min="1538" max="1538" width="62.5703125" style="2" customWidth="1"/>
    <col min="1539" max="1539" width="12.7109375" style="2" customWidth="1"/>
    <col min="1540" max="1543" width="9.140625" style="2"/>
    <col min="1544" max="1544" width="9" style="2" customWidth="1"/>
    <col min="1545" max="1545" width="12.7109375" style="2" customWidth="1"/>
    <col min="1546" max="1792" width="9.140625" style="2"/>
    <col min="1793" max="1793" width="12.7109375" style="2" customWidth="1"/>
    <col min="1794" max="1794" width="62.5703125" style="2" customWidth="1"/>
    <col min="1795" max="1795" width="12.7109375" style="2" customWidth="1"/>
    <col min="1796" max="1799" width="9.140625" style="2"/>
    <col min="1800" max="1800" width="9" style="2" customWidth="1"/>
    <col min="1801" max="1801" width="12.7109375" style="2" customWidth="1"/>
    <col min="1802" max="2048" width="9.140625" style="2"/>
    <col min="2049" max="2049" width="12.7109375" style="2" customWidth="1"/>
    <col min="2050" max="2050" width="62.5703125" style="2" customWidth="1"/>
    <col min="2051" max="2051" width="12.7109375" style="2" customWidth="1"/>
    <col min="2052" max="2055" width="9.140625" style="2"/>
    <col min="2056" max="2056" width="9" style="2" customWidth="1"/>
    <col min="2057" max="2057" width="12.7109375" style="2" customWidth="1"/>
    <col min="2058" max="2304" width="9.140625" style="2"/>
    <col min="2305" max="2305" width="12.7109375" style="2" customWidth="1"/>
    <col min="2306" max="2306" width="62.5703125" style="2" customWidth="1"/>
    <col min="2307" max="2307" width="12.7109375" style="2" customWidth="1"/>
    <col min="2308" max="2311" width="9.140625" style="2"/>
    <col min="2312" max="2312" width="9" style="2" customWidth="1"/>
    <col min="2313" max="2313" width="12.7109375" style="2" customWidth="1"/>
    <col min="2314" max="2560" width="9.140625" style="2"/>
    <col min="2561" max="2561" width="12.7109375" style="2" customWidth="1"/>
    <col min="2562" max="2562" width="62.5703125" style="2" customWidth="1"/>
    <col min="2563" max="2563" width="12.7109375" style="2" customWidth="1"/>
    <col min="2564" max="2567" width="9.140625" style="2"/>
    <col min="2568" max="2568" width="9" style="2" customWidth="1"/>
    <col min="2569" max="2569" width="12.7109375" style="2" customWidth="1"/>
    <col min="2570" max="2816" width="9.140625" style="2"/>
    <col min="2817" max="2817" width="12.7109375" style="2" customWidth="1"/>
    <col min="2818" max="2818" width="62.5703125" style="2" customWidth="1"/>
    <col min="2819" max="2819" width="12.7109375" style="2" customWidth="1"/>
    <col min="2820" max="2823" width="9.140625" style="2"/>
    <col min="2824" max="2824" width="9" style="2" customWidth="1"/>
    <col min="2825" max="2825" width="12.7109375" style="2" customWidth="1"/>
    <col min="2826" max="3072" width="9.140625" style="2"/>
    <col min="3073" max="3073" width="12.7109375" style="2" customWidth="1"/>
    <col min="3074" max="3074" width="62.5703125" style="2" customWidth="1"/>
    <col min="3075" max="3075" width="12.7109375" style="2" customWidth="1"/>
    <col min="3076" max="3079" width="9.140625" style="2"/>
    <col min="3080" max="3080" width="9" style="2" customWidth="1"/>
    <col min="3081" max="3081" width="12.7109375" style="2" customWidth="1"/>
    <col min="3082" max="3328" width="9.140625" style="2"/>
    <col min="3329" max="3329" width="12.7109375" style="2" customWidth="1"/>
    <col min="3330" max="3330" width="62.5703125" style="2" customWidth="1"/>
    <col min="3331" max="3331" width="12.7109375" style="2" customWidth="1"/>
    <col min="3332" max="3335" width="9.140625" style="2"/>
    <col min="3336" max="3336" width="9" style="2" customWidth="1"/>
    <col min="3337" max="3337" width="12.7109375" style="2" customWidth="1"/>
    <col min="3338" max="3584" width="9.140625" style="2"/>
    <col min="3585" max="3585" width="12.7109375" style="2" customWidth="1"/>
    <col min="3586" max="3586" width="62.5703125" style="2" customWidth="1"/>
    <col min="3587" max="3587" width="12.7109375" style="2" customWidth="1"/>
    <col min="3588" max="3591" width="9.140625" style="2"/>
    <col min="3592" max="3592" width="9" style="2" customWidth="1"/>
    <col min="3593" max="3593" width="12.7109375" style="2" customWidth="1"/>
    <col min="3594" max="3840" width="9.140625" style="2"/>
    <col min="3841" max="3841" width="12.7109375" style="2" customWidth="1"/>
    <col min="3842" max="3842" width="62.5703125" style="2" customWidth="1"/>
    <col min="3843" max="3843" width="12.7109375" style="2" customWidth="1"/>
    <col min="3844" max="3847" width="9.140625" style="2"/>
    <col min="3848" max="3848" width="9" style="2" customWidth="1"/>
    <col min="3849" max="3849" width="12.7109375" style="2" customWidth="1"/>
    <col min="3850" max="4096" width="9.140625" style="2"/>
    <col min="4097" max="4097" width="12.7109375" style="2" customWidth="1"/>
    <col min="4098" max="4098" width="62.5703125" style="2" customWidth="1"/>
    <col min="4099" max="4099" width="12.7109375" style="2" customWidth="1"/>
    <col min="4100" max="4103" width="9.140625" style="2"/>
    <col min="4104" max="4104" width="9" style="2" customWidth="1"/>
    <col min="4105" max="4105" width="12.7109375" style="2" customWidth="1"/>
    <col min="4106" max="4352" width="9.140625" style="2"/>
    <col min="4353" max="4353" width="12.7109375" style="2" customWidth="1"/>
    <col min="4354" max="4354" width="62.5703125" style="2" customWidth="1"/>
    <col min="4355" max="4355" width="12.7109375" style="2" customWidth="1"/>
    <col min="4356" max="4359" width="9.140625" style="2"/>
    <col min="4360" max="4360" width="9" style="2" customWidth="1"/>
    <col min="4361" max="4361" width="12.7109375" style="2" customWidth="1"/>
    <col min="4362" max="4608" width="9.140625" style="2"/>
    <col min="4609" max="4609" width="12.7109375" style="2" customWidth="1"/>
    <col min="4610" max="4610" width="62.5703125" style="2" customWidth="1"/>
    <col min="4611" max="4611" width="12.7109375" style="2" customWidth="1"/>
    <col min="4612" max="4615" width="9.140625" style="2"/>
    <col min="4616" max="4616" width="9" style="2" customWidth="1"/>
    <col min="4617" max="4617" width="12.7109375" style="2" customWidth="1"/>
    <col min="4618" max="4864" width="9.140625" style="2"/>
    <col min="4865" max="4865" width="12.7109375" style="2" customWidth="1"/>
    <col min="4866" max="4866" width="62.5703125" style="2" customWidth="1"/>
    <col min="4867" max="4867" width="12.7109375" style="2" customWidth="1"/>
    <col min="4868" max="4871" width="9.140625" style="2"/>
    <col min="4872" max="4872" width="9" style="2" customWidth="1"/>
    <col min="4873" max="4873" width="12.7109375" style="2" customWidth="1"/>
    <col min="4874" max="5120" width="9.140625" style="2"/>
    <col min="5121" max="5121" width="12.7109375" style="2" customWidth="1"/>
    <col min="5122" max="5122" width="62.5703125" style="2" customWidth="1"/>
    <col min="5123" max="5123" width="12.7109375" style="2" customWidth="1"/>
    <col min="5124" max="5127" width="9.140625" style="2"/>
    <col min="5128" max="5128" width="9" style="2" customWidth="1"/>
    <col min="5129" max="5129" width="12.7109375" style="2" customWidth="1"/>
    <col min="5130" max="5376" width="9.140625" style="2"/>
    <col min="5377" max="5377" width="12.7109375" style="2" customWidth="1"/>
    <col min="5378" max="5378" width="62.5703125" style="2" customWidth="1"/>
    <col min="5379" max="5379" width="12.7109375" style="2" customWidth="1"/>
    <col min="5380" max="5383" width="9.140625" style="2"/>
    <col min="5384" max="5384" width="9" style="2" customWidth="1"/>
    <col min="5385" max="5385" width="12.7109375" style="2" customWidth="1"/>
    <col min="5386" max="5632" width="9.140625" style="2"/>
    <col min="5633" max="5633" width="12.7109375" style="2" customWidth="1"/>
    <col min="5634" max="5634" width="62.5703125" style="2" customWidth="1"/>
    <col min="5635" max="5635" width="12.7109375" style="2" customWidth="1"/>
    <col min="5636" max="5639" width="9.140625" style="2"/>
    <col min="5640" max="5640" width="9" style="2" customWidth="1"/>
    <col min="5641" max="5641" width="12.7109375" style="2" customWidth="1"/>
    <col min="5642" max="5888" width="9.140625" style="2"/>
    <col min="5889" max="5889" width="12.7109375" style="2" customWidth="1"/>
    <col min="5890" max="5890" width="62.5703125" style="2" customWidth="1"/>
    <col min="5891" max="5891" width="12.7109375" style="2" customWidth="1"/>
    <col min="5892" max="5895" width="9.140625" style="2"/>
    <col min="5896" max="5896" width="9" style="2" customWidth="1"/>
    <col min="5897" max="5897" width="12.7109375" style="2" customWidth="1"/>
    <col min="5898" max="6144" width="9.140625" style="2"/>
    <col min="6145" max="6145" width="12.7109375" style="2" customWidth="1"/>
    <col min="6146" max="6146" width="62.5703125" style="2" customWidth="1"/>
    <col min="6147" max="6147" width="12.7109375" style="2" customWidth="1"/>
    <col min="6148" max="6151" width="9.140625" style="2"/>
    <col min="6152" max="6152" width="9" style="2" customWidth="1"/>
    <col min="6153" max="6153" width="12.7109375" style="2" customWidth="1"/>
    <col min="6154" max="6400" width="9.140625" style="2"/>
    <col min="6401" max="6401" width="12.7109375" style="2" customWidth="1"/>
    <col min="6402" max="6402" width="62.5703125" style="2" customWidth="1"/>
    <col min="6403" max="6403" width="12.7109375" style="2" customWidth="1"/>
    <col min="6404" max="6407" width="9.140625" style="2"/>
    <col min="6408" max="6408" width="9" style="2" customWidth="1"/>
    <col min="6409" max="6409" width="12.7109375" style="2" customWidth="1"/>
    <col min="6410" max="6656" width="9.140625" style="2"/>
    <col min="6657" max="6657" width="12.7109375" style="2" customWidth="1"/>
    <col min="6658" max="6658" width="62.5703125" style="2" customWidth="1"/>
    <col min="6659" max="6659" width="12.7109375" style="2" customWidth="1"/>
    <col min="6660" max="6663" width="9.140625" style="2"/>
    <col min="6664" max="6664" width="9" style="2" customWidth="1"/>
    <col min="6665" max="6665" width="12.7109375" style="2" customWidth="1"/>
    <col min="6666" max="6912" width="9.140625" style="2"/>
    <col min="6913" max="6913" width="12.7109375" style="2" customWidth="1"/>
    <col min="6914" max="6914" width="62.5703125" style="2" customWidth="1"/>
    <col min="6915" max="6915" width="12.7109375" style="2" customWidth="1"/>
    <col min="6916" max="6919" width="9.140625" style="2"/>
    <col min="6920" max="6920" width="9" style="2" customWidth="1"/>
    <col min="6921" max="6921" width="12.7109375" style="2" customWidth="1"/>
    <col min="6922" max="7168" width="9.140625" style="2"/>
    <col min="7169" max="7169" width="12.7109375" style="2" customWidth="1"/>
    <col min="7170" max="7170" width="62.5703125" style="2" customWidth="1"/>
    <col min="7171" max="7171" width="12.7109375" style="2" customWidth="1"/>
    <col min="7172" max="7175" width="9.140625" style="2"/>
    <col min="7176" max="7176" width="9" style="2" customWidth="1"/>
    <col min="7177" max="7177" width="12.7109375" style="2" customWidth="1"/>
    <col min="7178" max="7424" width="9.140625" style="2"/>
    <col min="7425" max="7425" width="12.7109375" style="2" customWidth="1"/>
    <col min="7426" max="7426" width="62.5703125" style="2" customWidth="1"/>
    <col min="7427" max="7427" width="12.7109375" style="2" customWidth="1"/>
    <col min="7428" max="7431" width="9.140625" style="2"/>
    <col min="7432" max="7432" width="9" style="2" customWidth="1"/>
    <col min="7433" max="7433" width="12.7109375" style="2" customWidth="1"/>
    <col min="7434" max="7680" width="9.140625" style="2"/>
    <col min="7681" max="7681" width="12.7109375" style="2" customWidth="1"/>
    <col min="7682" max="7682" width="62.5703125" style="2" customWidth="1"/>
    <col min="7683" max="7683" width="12.7109375" style="2" customWidth="1"/>
    <col min="7684" max="7687" width="9.140625" style="2"/>
    <col min="7688" max="7688" width="9" style="2" customWidth="1"/>
    <col min="7689" max="7689" width="12.7109375" style="2" customWidth="1"/>
    <col min="7690" max="7936" width="9.140625" style="2"/>
    <col min="7937" max="7937" width="12.7109375" style="2" customWidth="1"/>
    <col min="7938" max="7938" width="62.5703125" style="2" customWidth="1"/>
    <col min="7939" max="7939" width="12.7109375" style="2" customWidth="1"/>
    <col min="7940" max="7943" width="9.140625" style="2"/>
    <col min="7944" max="7944" width="9" style="2" customWidth="1"/>
    <col min="7945" max="7945" width="12.7109375" style="2" customWidth="1"/>
    <col min="7946" max="8192" width="9.140625" style="2"/>
    <col min="8193" max="8193" width="12.7109375" style="2" customWidth="1"/>
    <col min="8194" max="8194" width="62.5703125" style="2" customWidth="1"/>
    <col min="8195" max="8195" width="12.7109375" style="2" customWidth="1"/>
    <col min="8196" max="8199" width="9.140625" style="2"/>
    <col min="8200" max="8200" width="9" style="2" customWidth="1"/>
    <col min="8201" max="8201" width="12.7109375" style="2" customWidth="1"/>
    <col min="8202" max="8448" width="9.140625" style="2"/>
    <col min="8449" max="8449" width="12.7109375" style="2" customWidth="1"/>
    <col min="8450" max="8450" width="62.5703125" style="2" customWidth="1"/>
    <col min="8451" max="8451" width="12.7109375" style="2" customWidth="1"/>
    <col min="8452" max="8455" width="9.140625" style="2"/>
    <col min="8456" max="8456" width="9" style="2" customWidth="1"/>
    <col min="8457" max="8457" width="12.7109375" style="2" customWidth="1"/>
    <col min="8458" max="8704" width="9.140625" style="2"/>
    <col min="8705" max="8705" width="12.7109375" style="2" customWidth="1"/>
    <col min="8706" max="8706" width="62.5703125" style="2" customWidth="1"/>
    <col min="8707" max="8707" width="12.7109375" style="2" customWidth="1"/>
    <col min="8708" max="8711" width="9.140625" style="2"/>
    <col min="8712" max="8712" width="9" style="2" customWidth="1"/>
    <col min="8713" max="8713" width="12.7109375" style="2" customWidth="1"/>
    <col min="8714" max="8960" width="9.140625" style="2"/>
    <col min="8961" max="8961" width="12.7109375" style="2" customWidth="1"/>
    <col min="8962" max="8962" width="62.5703125" style="2" customWidth="1"/>
    <col min="8963" max="8963" width="12.7109375" style="2" customWidth="1"/>
    <col min="8964" max="8967" width="9.140625" style="2"/>
    <col min="8968" max="8968" width="9" style="2" customWidth="1"/>
    <col min="8969" max="8969" width="12.7109375" style="2" customWidth="1"/>
    <col min="8970" max="9216" width="9.140625" style="2"/>
    <col min="9217" max="9217" width="12.7109375" style="2" customWidth="1"/>
    <col min="9218" max="9218" width="62.5703125" style="2" customWidth="1"/>
    <col min="9219" max="9219" width="12.7109375" style="2" customWidth="1"/>
    <col min="9220" max="9223" width="9.140625" style="2"/>
    <col min="9224" max="9224" width="9" style="2" customWidth="1"/>
    <col min="9225" max="9225" width="12.7109375" style="2" customWidth="1"/>
    <col min="9226" max="9472" width="9.140625" style="2"/>
    <col min="9473" max="9473" width="12.7109375" style="2" customWidth="1"/>
    <col min="9474" max="9474" width="62.5703125" style="2" customWidth="1"/>
    <col min="9475" max="9475" width="12.7109375" style="2" customWidth="1"/>
    <col min="9476" max="9479" width="9.140625" style="2"/>
    <col min="9480" max="9480" width="9" style="2" customWidth="1"/>
    <col min="9481" max="9481" width="12.7109375" style="2" customWidth="1"/>
    <col min="9482" max="9728" width="9.140625" style="2"/>
    <col min="9729" max="9729" width="12.7109375" style="2" customWidth="1"/>
    <col min="9730" max="9730" width="62.5703125" style="2" customWidth="1"/>
    <col min="9731" max="9731" width="12.7109375" style="2" customWidth="1"/>
    <col min="9732" max="9735" width="9.140625" style="2"/>
    <col min="9736" max="9736" width="9" style="2" customWidth="1"/>
    <col min="9737" max="9737" width="12.7109375" style="2" customWidth="1"/>
    <col min="9738" max="9984" width="9.140625" style="2"/>
    <col min="9985" max="9985" width="12.7109375" style="2" customWidth="1"/>
    <col min="9986" max="9986" width="62.5703125" style="2" customWidth="1"/>
    <col min="9987" max="9987" width="12.7109375" style="2" customWidth="1"/>
    <col min="9988" max="9991" width="9.140625" style="2"/>
    <col min="9992" max="9992" width="9" style="2" customWidth="1"/>
    <col min="9993" max="9993" width="12.7109375" style="2" customWidth="1"/>
    <col min="9994" max="10240" width="9.140625" style="2"/>
    <col min="10241" max="10241" width="12.7109375" style="2" customWidth="1"/>
    <col min="10242" max="10242" width="62.5703125" style="2" customWidth="1"/>
    <col min="10243" max="10243" width="12.7109375" style="2" customWidth="1"/>
    <col min="10244" max="10247" width="9.140625" style="2"/>
    <col min="10248" max="10248" width="9" style="2" customWidth="1"/>
    <col min="10249" max="10249" width="12.7109375" style="2" customWidth="1"/>
    <col min="10250" max="10496" width="9.140625" style="2"/>
    <col min="10497" max="10497" width="12.7109375" style="2" customWidth="1"/>
    <col min="10498" max="10498" width="62.5703125" style="2" customWidth="1"/>
    <col min="10499" max="10499" width="12.7109375" style="2" customWidth="1"/>
    <col min="10500" max="10503" width="9.140625" style="2"/>
    <col min="10504" max="10504" width="9" style="2" customWidth="1"/>
    <col min="10505" max="10505" width="12.7109375" style="2" customWidth="1"/>
    <col min="10506" max="10752" width="9.140625" style="2"/>
    <col min="10753" max="10753" width="12.7109375" style="2" customWidth="1"/>
    <col min="10754" max="10754" width="62.5703125" style="2" customWidth="1"/>
    <col min="10755" max="10755" width="12.7109375" style="2" customWidth="1"/>
    <col min="10756" max="10759" width="9.140625" style="2"/>
    <col min="10760" max="10760" width="9" style="2" customWidth="1"/>
    <col min="10761" max="10761" width="12.7109375" style="2" customWidth="1"/>
    <col min="10762" max="11008" width="9.140625" style="2"/>
    <col min="11009" max="11009" width="12.7109375" style="2" customWidth="1"/>
    <col min="11010" max="11010" width="62.5703125" style="2" customWidth="1"/>
    <col min="11011" max="11011" width="12.7109375" style="2" customWidth="1"/>
    <col min="11012" max="11015" width="9.140625" style="2"/>
    <col min="11016" max="11016" width="9" style="2" customWidth="1"/>
    <col min="11017" max="11017" width="12.7109375" style="2" customWidth="1"/>
    <col min="11018" max="11264" width="9.140625" style="2"/>
    <col min="11265" max="11265" width="12.7109375" style="2" customWidth="1"/>
    <col min="11266" max="11266" width="62.5703125" style="2" customWidth="1"/>
    <col min="11267" max="11267" width="12.7109375" style="2" customWidth="1"/>
    <col min="11268" max="11271" width="9.140625" style="2"/>
    <col min="11272" max="11272" width="9" style="2" customWidth="1"/>
    <col min="11273" max="11273" width="12.7109375" style="2" customWidth="1"/>
    <col min="11274" max="11520" width="9.140625" style="2"/>
    <col min="11521" max="11521" width="12.7109375" style="2" customWidth="1"/>
    <col min="11522" max="11522" width="62.5703125" style="2" customWidth="1"/>
    <col min="11523" max="11523" width="12.7109375" style="2" customWidth="1"/>
    <col min="11524" max="11527" width="9.140625" style="2"/>
    <col min="11528" max="11528" width="9" style="2" customWidth="1"/>
    <col min="11529" max="11529" width="12.7109375" style="2" customWidth="1"/>
    <col min="11530" max="11776" width="9.140625" style="2"/>
    <col min="11777" max="11777" width="12.7109375" style="2" customWidth="1"/>
    <col min="11778" max="11778" width="62.5703125" style="2" customWidth="1"/>
    <col min="11779" max="11779" width="12.7109375" style="2" customWidth="1"/>
    <col min="11780" max="11783" width="9.140625" style="2"/>
    <col min="11784" max="11784" width="9" style="2" customWidth="1"/>
    <col min="11785" max="11785" width="12.7109375" style="2" customWidth="1"/>
    <col min="11786" max="12032" width="9.140625" style="2"/>
    <col min="12033" max="12033" width="12.7109375" style="2" customWidth="1"/>
    <col min="12034" max="12034" width="62.5703125" style="2" customWidth="1"/>
    <col min="12035" max="12035" width="12.7109375" style="2" customWidth="1"/>
    <col min="12036" max="12039" width="9.140625" style="2"/>
    <col min="12040" max="12040" width="9" style="2" customWidth="1"/>
    <col min="12041" max="12041" width="12.7109375" style="2" customWidth="1"/>
    <col min="12042" max="12288" width="9.140625" style="2"/>
    <col min="12289" max="12289" width="12.7109375" style="2" customWidth="1"/>
    <col min="12290" max="12290" width="62.5703125" style="2" customWidth="1"/>
    <col min="12291" max="12291" width="12.7109375" style="2" customWidth="1"/>
    <col min="12292" max="12295" width="9.140625" style="2"/>
    <col min="12296" max="12296" width="9" style="2" customWidth="1"/>
    <col min="12297" max="12297" width="12.7109375" style="2" customWidth="1"/>
    <col min="12298" max="12544" width="9.140625" style="2"/>
    <col min="12545" max="12545" width="12.7109375" style="2" customWidth="1"/>
    <col min="12546" max="12546" width="62.5703125" style="2" customWidth="1"/>
    <col min="12547" max="12547" width="12.7109375" style="2" customWidth="1"/>
    <col min="12548" max="12551" width="9.140625" style="2"/>
    <col min="12552" max="12552" width="9" style="2" customWidth="1"/>
    <col min="12553" max="12553" width="12.7109375" style="2" customWidth="1"/>
    <col min="12554" max="12800" width="9.140625" style="2"/>
    <col min="12801" max="12801" width="12.7109375" style="2" customWidth="1"/>
    <col min="12802" max="12802" width="62.5703125" style="2" customWidth="1"/>
    <col min="12803" max="12803" width="12.7109375" style="2" customWidth="1"/>
    <col min="12804" max="12807" width="9.140625" style="2"/>
    <col min="12808" max="12808" width="9" style="2" customWidth="1"/>
    <col min="12809" max="12809" width="12.7109375" style="2" customWidth="1"/>
    <col min="12810" max="13056" width="9.140625" style="2"/>
    <col min="13057" max="13057" width="12.7109375" style="2" customWidth="1"/>
    <col min="13058" max="13058" width="62.5703125" style="2" customWidth="1"/>
    <col min="13059" max="13059" width="12.7109375" style="2" customWidth="1"/>
    <col min="13060" max="13063" width="9.140625" style="2"/>
    <col min="13064" max="13064" width="9" style="2" customWidth="1"/>
    <col min="13065" max="13065" width="12.7109375" style="2" customWidth="1"/>
    <col min="13066" max="13312" width="9.140625" style="2"/>
    <col min="13313" max="13313" width="12.7109375" style="2" customWidth="1"/>
    <col min="13314" max="13314" width="62.5703125" style="2" customWidth="1"/>
    <col min="13315" max="13315" width="12.7109375" style="2" customWidth="1"/>
    <col min="13316" max="13319" width="9.140625" style="2"/>
    <col min="13320" max="13320" width="9" style="2" customWidth="1"/>
    <col min="13321" max="13321" width="12.7109375" style="2" customWidth="1"/>
    <col min="13322" max="13568" width="9.140625" style="2"/>
    <col min="13569" max="13569" width="12.7109375" style="2" customWidth="1"/>
    <col min="13570" max="13570" width="62.5703125" style="2" customWidth="1"/>
    <col min="13571" max="13571" width="12.7109375" style="2" customWidth="1"/>
    <col min="13572" max="13575" width="9.140625" style="2"/>
    <col min="13576" max="13576" width="9" style="2" customWidth="1"/>
    <col min="13577" max="13577" width="12.7109375" style="2" customWidth="1"/>
    <col min="13578" max="13824" width="9.140625" style="2"/>
    <col min="13825" max="13825" width="12.7109375" style="2" customWidth="1"/>
    <col min="13826" max="13826" width="62.5703125" style="2" customWidth="1"/>
    <col min="13827" max="13827" width="12.7109375" style="2" customWidth="1"/>
    <col min="13828" max="13831" width="9.140625" style="2"/>
    <col min="13832" max="13832" width="9" style="2" customWidth="1"/>
    <col min="13833" max="13833" width="12.7109375" style="2" customWidth="1"/>
    <col min="13834" max="14080" width="9.140625" style="2"/>
    <col min="14081" max="14081" width="12.7109375" style="2" customWidth="1"/>
    <col min="14082" max="14082" width="62.5703125" style="2" customWidth="1"/>
    <col min="14083" max="14083" width="12.7109375" style="2" customWidth="1"/>
    <col min="14084" max="14087" width="9.140625" style="2"/>
    <col min="14088" max="14088" width="9" style="2" customWidth="1"/>
    <col min="14089" max="14089" width="12.7109375" style="2" customWidth="1"/>
    <col min="14090" max="14336" width="9.140625" style="2"/>
    <col min="14337" max="14337" width="12.7109375" style="2" customWidth="1"/>
    <col min="14338" max="14338" width="62.5703125" style="2" customWidth="1"/>
    <col min="14339" max="14339" width="12.7109375" style="2" customWidth="1"/>
    <col min="14340" max="14343" width="9.140625" style="2"/>
    <col min="14344" max="14344" width="9" style="2" customWidth="1"/>
    <col min="14345" max="14345" width="12.7109375" style="2" customWidth="1"/>
    <col min="14346" max="14592" width="9.140625" style="2"/>
    <col min="14593" max="14593" width="12.7109375" style="2" customWidth="1"/>
    <col min="14594" max="14594" width="62.5703125" style="2" customWidth="1"/>
    <col min="14595" max="14595" width="12.7109375" style="2" customWidth="1"/>
    <col min="14596" max="14599" width="9.140625" style="2"/>
    <col min="14600" max="14600" width="9" style="2" customWidth="1"/>
    <col min="14601" max="14601" width="12.7109375" style="2" customWidth="1"/>
    <col min="14602" max="14848" width="9.140625" style="2"/>
    <col min="14849" max="14849" width="12.7109375" style="2" customWidth="1"/>
    <col min="14850" max="14850" width="62.5703125" style="2" customWidth="1"/>
    <col min="14851" max="14851" width="12.7109375" style="2" customWidth="1"/>
    <col min="14852" max="14855" width="9.140625" style="2"/>
    <col min="14856" max="14856" width="9" style="2" customWidth="1"/>
    <col min="14857" max="14857" width="12.7109375" style="2" customWidth="1"/>
    <col min="14858" max="15104" width="9.140625" style="2"/>
    <col min="15105" max="15105" width="12.7109375" style="2" customWidth="1"/>
    <col min="15106" max="15106" width="62.5703125" style="2" customWidth="1"/>
    <col min="15107" max="15107" width="12.7109375" style="2" customWidth="1"/>
    <col min="15108" max="15111" width="9.140625" style="2"/>
    <col min="15112" max="15112" width="9" style="2" customWidth="1"/>
    <col min="15113" max="15113" width="12.7109375" style="2" customWidth="1"/>
    <col min="15114" max="15360" width="9.140625" style="2"/>
    <col min="15361" max="15361" width="12.7109375" style="2" customWidth="1"/>
    <col min="15362" max="15362" width="62.5703125" style="2" customWidth="1"/>
    <col min="15363" max="15363" width="12.7109375" style="2" customWidth="1"/>
    <col min="15364" max="15367" width="9.140625" style="2"/>
    <col min="15368" max="15368" width="9" style="2" customWidth="1"/>
    <col min="15369" max="15369" width="12.7109375" style="2" customWidth="1"/>
    <col min="15370" max="15616" width="9.140625" style="2"/>
    <col min="15617" max="15617" width="12.7109375" style="2" customWidth="1"/>
    <col min="15618" max="15618" width="62.5703125" style="2" customWidth="1"/>
    <col min="15619" max="15619" width="12.7109375" style="2" customWidth="1"/>
    <col min="15620" max="15623" width="9.140625" style="2"/>
    <col min="15624" max="15624" width="9" style="2" customWidth="1"/>
    <col min="15625" max="15625" width="12.7109375" style="2" customWidth="1"/>
    <col min="15626" max="15872" width="9.140625" style="2"/>
    <col min="15873" max="15873" width="12.7109375" style="2" customWidth="1"/>
    <col min="15874" max="15874" width="62.5703125" style="2" customWidth="1"/>
    <col min="15875" max="15875" width="12.7109375" style="2" customWidth="1"/>
    <col min="15876" max="15879" width="9.140625" style="2"/>
    <col min="15880" max="15880" width="9" style="2" customWidth="1"/>
    <col min="15881" max="15881" width="12.7109375" style="2" customWidth="1"/>
    <col min="15882" max="16128" width="9.140625" style="2"/>
    <col min="16129" max="16129" width="12.7109375" style="2" customWidth="1"/>
    <col min="16130" max="16130" width="62.5703125" style="2" customWidth="1"/>
    <col min="16131" max="16131" width="12.7109375" style="2" customWidth="1"/>
    <col min="16132" max="16135" width="9.140625" style="2"/>
    <col min="16136" max="16136" width="9" style="2" customWidth="1"/>
    <col min="16137" max="16137" width="12.7109375" style="2" customWidth="1"/>
    <col min="16138" max="16384" width="9.140625" style="2"/>
  </cols>
  <sheetData>
    <row r="1" spans="1:3" ht="50.1" customHeight="1">
      <c r="A1" s="113" t="s">
        <v>166</v>
      </c>
      <c r="B1" s="114"/>
      <c r="C1" s="114"/>
    </row>
    <row r="2" spans="1:3" s="1" customFormat="1" ht="39.950000000000003" customHeight="1">
      <c r="A2" s="115" t="s">
        <v>167</v>
      </c>
      <c r="B2" s="115"/>
      <c r="C2" s="115"/>
    </row>
    <row r="3" spans="1:3" ht="25.5" customHeight="1">
      <c r="A3" s="114"/>
      <c r="B3" s="116" t="s">
        <v>168</v>
      </c>
      <c r="C3" s="117" t="s">
        <v>177</v>
      </c>
    </row>
    <row r="4" spans="1:3" ht="25.5" customHeight="1">
      <c r="A4" s="114"/>
      <c r="B4" s="116" t="s">
        <v>169</v>
      </c>
      <c r="C4" s="118"/>
    </row>
    <row r="5" spans="1:3" ht="25.5" customHeight="1">
      <c r="A5" s="114"/>
      <c r="B5" s="114"/>
      <c r="C5" s="114"/>
    </row>
    <row r="6" spans="1:3" ht="25.5" customHeight="1"/>
    <row r="7" spans="1:3" ht="25.5" customHeight="1"/>
    <row r="8" spans="1:3" ht="25.5" customHeight="1"/>
    <row r="9" spans="1:3" ht="25.5" customHeight="1"/>
    <row r="10" spans="1:3" ht="25.5" customHeight="1"/>
    <row r="11" spans="1:3" ht="25.5" customHeight="1"/>
    <row r="12" spans="1:3" ht="25.5" customHeight="1"/>
    <row r="13" spans="1:3" ht="25.5" customHeight="1"/>
    <row r="14" spans="1:3" ht="25.5" customHeight="1"/>
    <row r="15" spans="1:3" ht="25.5" customHeight="1"/>
    <row r="16" spans="1:3" ht="25.5" customHeight="1"/>
  </sheetData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RowColHeaders="0" workbookViewId="0"/>
  </sheetViews>
  <sheetFormatPr defaultRowHeight="12.75"/>
  <cols>
    <col min="1" max="1" width="5.7109375" style="121" customWidth="1"/>
    <col min="2" max="2" width="54" style="121" customWidth="1"/>
    <col min="3" max="3" width="2.28515625" style="121" customWidth="1"/>
    <col min="4" max="4" width="23" style="121" customWidth="1"/>
    <col min="5" max="256" width="9.140625" style="121"/>
    <col min="257" max="257" width="5.7109375" style="121" customWidth="1"/>
    <col min="258" max="258" width="54" style="121" customWidth="1"/>
    <col min="259" max="259" width="2.28515625" style="121" customWidth="1"/>
    <col min="260" max="260" width="23" style="121" customWidth="1"/>
    <col min="261" max="512" width="9.140625" style="121"/>
    <col min="513" max="513" width="5.7109375" style="121" customWidth="1"/>
    <col min="514" max="514" width="54" style="121" customWidth="1"/>
    <col min="515" max="515" width="2.28515625" style="121" customWidth="1"/>
    <col min="516" max="516" width="23" style="121" customWidth="1"/>
    <col min="517" max="768" width="9.140625" style="121"/>
    <col min="769" max="769" width="5.7109375" style="121" customWidth="1"/>
    <col min="770" max="770" width="54" style="121" customWidth="1"/>
    <col min="771" max="771" width="2.28515625" style="121" customWidth="1"/>
    <col min="772" max="772" width="23" style="121" customWidth="1"/>
    <col min="773" max="1024" width="9.140625" style="121"/>
    <col min="1025" max="1025" width="5.7109375" style="121" customWidth="1"/>
    <col min="1026" max="1026" width="54" style="121" customWidth="1"/>
    <col min="1027" max="1027" width="2.28515625" style="121" customWidth="1"/>
    <col min="1028" max="1028" width="23" style="121" customWidth="1"/>
    <col min="1029" max="1280" width="9.140625" style="121"/>
    <col min="1281" max="1281" width="5.7109375" style="121" customWidth="1"/>
    <col min="1282" max="1282" width="54" style="121" customWidth="1"/>
    <col min="1283" max="1283" width="2.28515625" style="121" customWidth="1"/>
    <col min="1284" max="1284" width="23" style="121" customWidth="1"/>
    <col min="1285" max="1536" width="9.140625" style="121"/>
    <col min="1537" max="1537" width="5.7109375" style="121" customWidth="1"/>
    <col min="1538" max="1538" width="54" style="121" customWidth="1"/>
    <col min="1539" max="1539" width="2.28515625" style="121" customWidth="1"/>
    <col min="1540" max="1540" width="23" style="121" customWidth="1"/>
    <col min="1541" max="1792" width="9.140625" style="121"/>
    <col min="1793" max="1793" width="5.7109375" style="121" customWidth="1"/>
    <col min="1794" max="1794" width="54" style="121" customWidth="1"/>
    <col min="1795" max="1795" width="2.28515625" style="121" customWidth="1"/>
    <col min="1796" max="1796" width="23" style="121" customWidth="1"/>
    <col min="1797" max="2048" width="9.140625" style="121"/>
    <col min="2049" max="2049" width="5.7109375" style="121" customWidth="1"/>
    <col min="2050" max="2050" width="54" style="121" customWidth="1"/>
    <col min="2051" max="2051" width="2.28515625" style="121" customWidth="1"/>
    <col min="2052" max="2052" width="23" style="121" customWidth="1"/>
    <col min="2053" max="2304" width="9.140625" style="121"/>
    <col min="2305" max="2305" width="5.7109375" style="121" customWidth="1"/>
    <col min="2306" max="2306" width="54" style="121" customWidth="1"/>
    <col min="2307" max="2307" width="2.28515625" style="121" customWidth="1"/>
    <col min="2308" max="2308" width="23" style="121" customWidth="1"/>
    <col min="2309" max="2560" width="9.140625" style="121"/>
    <col min="2561" max="2561" width="5.7109375" style="121" customWidth="1"/>
    <col min="2562" max="2562" width="54" style="121" customWidth="1"/>
    <col min="2563" max="2563" width="2.28515625" style="121" customWidth="1"/>
    <col min="2564" max="2564" width="23" style="121" customWidth="1"/>
    <col min="2565" max="2816" width="9.140625" style="121"/>
    <col min="2817" max="2817" width="5.7109375" style="121" customWidth="1"/>
    <col min="2818" max="2818" width="54" style="121" customWidth="1"/>
    <col min="2819" max="2819" width="2.28515625" style="121" customWidth="1"/>
    <col min="2820" max="2820" width="23" style="121" customWidth="1"/>
    <col min="2821" max="3072" width="9.140625" style="121"/>
    <col min="3073" max="3073" width="5.7109375" style="121" customWidth="1"/>
    <col min="3074" max="3074" width="54" style="121" customWidth="1"/>
    <col min="3075" max="3075" width="2.28515625" style="121" customWidth="1"/>
    <col min="3076" max="3076" width="23" style="121" customWidth="1"/>
    <col min="3077" max="3328" width="9.140625" style="121"/>
    <col min="3329" max="3329" width="5.7109375" style="121" customWidth="1"/>
    <col min="3330" max="3330" width="54" style="121" customWidth="1"/>
    <col min="3331" max="3331" width="2.28515625" style="121" customWidth="1"/>
    <col min="3332" max="3332" width="23" style="121" customWidth="1"/>
    <col min="3333" max="3584" width="9.140625" style="121"/>
    <col min="3585" max="3585" width="5.7109375" style="121" customWidth="1"/>
    <col min="3586" max="3586" width="54" style="121" customWidth="1"/>
    <col min="3587" max="3587" width="2.28515625" style="121" customWidth="1"/>
    <col min="3588" max="3588" width="23" style="121" customWidth="1"/>
    <col min="3589" max="3840" width="9.140625" style="121"/>
    <col min="3841" max="3841" width="5.7109375" style="121" customWidth="1"/>
    <col min="3842" max="3842" width="54" style="121" customWidth="1"/>
    <col min="3843" max="3843" width="2.28515625" style="121" customWidth="1"/>
    <col min="3844" max="3844" width="23" style="121" customWidth="1"/>
    <col min="3845" max="4096" width="9.140625" style="121"/>
    <col min="4097" max="4097" width="5.7109375" style="121" customWidth="1"/>
    <col min="4098" max="4098" width="54" style="121" customWidth="1"/>
    <col min="4099" max="4099" width="2.28515625" style="121" customWidth="1"/>
    <col min="4100" max="4100" width="23" style="121" customWidth="1"/>
    <col min="4101" max="4352" width="9.140625" style="121"/>
    <col min="4353" max="4353" width="5.7109375" style="121" customWidth="1"/>
    <col min="4354" max="4354" width="54" style="121" customWidth="1"/>
    <col min="4355" max="4355" width="2.28515625" style="121" customWidth="1"/>
    <col min="4356" max="4356" width="23" style="121" customWidth="1"/>
    <col min="4357" max="4608" width="9.140625" style="121"/>
    <col min="4609" max="4609" width="5.7109375" style="121" customWidth="1"/>
    <col min="4610" max="4610" width="54" style="121" customWidth="1"/>
    <col min="4611" max="4611" width="2.28515625" style="121" customWidth="1"/>
    <col min="4612" max="4612" width="23" style="121" customWidth="1"/>
    <col min="4613" max="4864" width="9.140625" style="121"/>
    <col min="4865" max="4865" width="5.7109375" style="121" customWidth="1"/>
    <col min="4866" max="4866" width="54" style="121" customWidth="1"/>
    <col min="4867" max="4867" width="2.28515625" style="121" customWidth="1"/>
    <col min="4868" max="4868" width="23" style="121" customWidth="1"/>
    <col min="4869" max="5120" width="9.140625" style="121"/>
    <col min="5121" max="5121" width="5.7109375" style="121" customWidth="1"/>
    <col min="5122" max="5122" width="54" style="121" customWidth="1"/>
    <col min="5123" max="5123" width="2.28515625" style="121" customWidth="1"/>
    <col min="5124" max="5124" width="23" style="121" customWidth="1"/>
    <col min="5125" max="5376" width="9.140625" style="121"/>
    <col min="5377" max="5377" width="5.7109375" style="121" customWidth="1"/>
    <col min="5378" max="5378" width="54" style="121" customWidth="1"/>
    <col min="5379" max="5379" width="2.28515625" style="121" customWidth="1"/>
    <col min="5380" max="5380" width="23" style="121" customWidth="1"/>
    <col min="5381" max="5632" width="9.140625" style="121"/>
    <col min="5633" max="5633" width="5.7109375" style="121" customWidth="1"/>
    <col min="5634" max="5634" width="54" style="121" customWidth="1"/>
    <col min="5635" max="5635" width="2.28515625" style="121" customWidth="1"/>
    <col min="5636" max="5636" width="23" style="121" customWidth="1"/>
    <col min="5637" max="5888" width="9.140625" style="121"/>
    <col min="5889" max="5889" width="5.7109375" style="121" customWidth="1"/>
    <col min="5890" max="5890" width="54" style="121" customWidth="1"/>
    <col min="5891" max="5891" width="2.28515625" style="121" customWidth="1"/>
    <col min="5892" max="5892" width="23" style="121" customWidth="1"/>
    <col min="5893" max="6144" width="9.140625" style="121"/>
    <col min="6145" max="6145" width="5.7109375" style="121" customWidth="1"/>
    <col min="6146" max="6146" width="54" style="121" customWidth="1"/>
    <col min="6147" max="6147" width="2.28515625" style="121" customWidth="1"/>
    <col min="6148" max="6148" width="23" style="121" customWidth="1"/>
    <col min="6149" max="6400" width="9.140625" style="121"/>
    <col min="6401" max="6401" width="5.7109375" style="121" customWidth="1"/>
    <col min="6402" max="6402" width="54" style="121" customWidth="1"/>
    <col min="6403" max="6403" width="2.28515625" style="121" customWidth="1"/>
    <col min="6404" max="6404" width="23" style="121" customWidth="1"/>
    <col min="6405" max="6656" width="9.140625" style="121"/>
    <col min="6657" max="6657" width="5.7109375" style="121" customWidth="1"/>
    <col min="6658" max="6658" width="54" style="121" customWidth="1"/>
    <col min="6659" max="6659" width="2.28515625" style="121" customWidth="1"/>
    <col min="6660" max="6660" width="23" style="121" customWidth="1"/>
    <col min="6661" max="6912" width="9.140625" style="121"/>
    <col min="6913" max="6913" width="5.7109375" style="121" customWidth="1"/>
    <col min="6914" max="6914" width="54" style="121" customWidth="1"/>
    <col min="6915" max="6915" width="2.28515625" style="121" customWidth="1"/>
    <col min="6916" max="6916" width="23" style="121" customWidth="1"/>
    <col min="6917" max="7168" width="9.140625" style="121"/>
    <col min="7169" max="7169" width="5.7109375" style="121" customWidth="1"/>
    <col min="7170" max="7170" width="54" style="121" customWidth="1"/>
    <col min="7171" max="7171" width="2.28515625" style="121" customWidth="1"/>
    <col min="7172" max="7172" width="23" style="121" customWidth="1"/>
    <col min="7173" max="7424" width="9.140625" style="121"/>
    <col min="7425" max="7425" width="5.7109375" style="121" customWidth="1"/>
    <col min="7426" max="7426" width="54" style="121" customWidth="1"/>
    <col min="7427" max="7427" width="2.28515625" style="121" customWidth="1"/>
    <col min="7428" max="7428" width="23" style="121" customWidth="1"/>
    <col min="7429" max="7680" width="9.140625" style="121"/>
    <col min="7681" max="7681" width="5.7109375" style="121" customWidth="1"/>
    <col min="7682" max="7682" width="54" style="121" customWidth="1"/>
    <col min="7683" max="7683" width="2.28515625" style="121" customWidth="1"/>
    <col min="7684" max="7684" width="23" style="121" customWidth="1"/>
    <col min="7685" max="7936" width="9.140625" style="121"/>
    <col min="7937" max="7937" width="5.7109375" style="121" customWidth="1"/>
    <col min="7938" max="7938" width="54" style="121" customWidth="1"/>
    <col min="7939" max="7939" width="2.28515625" style="121" customWidth="1"/>
    <col min="7940" max="7940" width="23" style="121" customWidth="1"/>
    <col min="7941" max="8192" width="9.140625" style="121"/>
    <col min="8193" max="8193" width="5.7109375" style="121" customWidth="1"/>
    <col min="8194" max="8194" width="54" style="121" customWidth="1"/>
    <col min="8195" max="8195" width="2.28515625" style="121" customWidth="1"/>
    <col min="8196" max="8196" width="23" style="121" customWidth="1"/>
    <col min="8197" max="8448" width="9.140625" style="121"/>
    <col min="8449" max="8449" width="5.7109375" style="121" customWidth="1"/>
    <col min="8450" max="8450" width="54" style="121" customWidth="1"/>
    <col min="8451" max="8451" width="2.28515625" style="121" customWidth="1"/>
    <col min="8452" max="8452" width="23" style="121" customWidth="1"/>
    <col min="8453" max="8704" width="9.140625" style="121"/>
    <col min="8705" max="8705" width="5.7109375" style="121" customWidth="1"/>
    <col min="8706" max="8706" width="54" style="121" customWidth="1"/>
    <col min="8707" max="8707" width="2.28515625" style="121" customWidth="1"/>
    <col min="8708" max="8708" width="23" style="121" customWidth="1"/>
    <col min="8709" max="8960" width="9.140625" style="121"/>
    <col min="8961" max="8961" width="5.7109375" style="121" customWidth="1"/>
    <col min="8962" max="8962" width="54" style="121" customWidth="1"/>
    <col min="8963" max="8963" width="2.28515625" style="121" customWidth="1"/>
    <col min="8964" max="8964" width="23" style="121" customWidth="1"/>
    <col min="8965" max="9216" width="9.140625" style="121"/>
    <col min="9217" max="9217" width="5.7109375" style="121" customWidth="1"/>
    <col min="9218" max="9218" width="54" style="121" customWidth="1"/>
    <col min="9219" max="9219" width="2.28515625" style="121" customWidth="1"/>
    <col min="9220" max="9220" width="23" style="121" customWidth="1"/>
    <col min="9221" max="9472" width="9.140625" style="121"/>
    <col min="9473" max="9473" width="5.7109375" style="121" customWidth="1"/>
    <col min="9474" max="9474" width="54" style="121" customWidth="1"/>
    <col min="9475" max="9475" width="2.28515625" style="121" customWidth="1"/>
    <col min="9476" max="9476" width="23" style="121" customWidth="1"/>
    <col min="9477" max="9728" width="9.140625" style="121"/>
    <col min="9729" max="9729" width="5.7109375" style="121" customWidth="1"/>
    <col min="9730" max="9730" width="54" style="121" customWidth="1"/>
    <col min="9731" max="9731" width="2.28515625" style="121" customWidth="1"/>
    <col min="9732" max="9732" width="23" style="121" customWidth="1"/>
    <col min="9733" max="9984" width="9.140625" style="121"/>
    <col min="9985" max="9985" width="5.7109375" style="121" customWidth="1"/>
    <col min="9986" max="9986" width="54" style="121" customWidth="1"/>
    <col min="9987" max="9987" width="2.28515625" style="121" customWidth="1"/>
    <col min="9988" max="9988" width="23" style="121" customWidth="1"/>
    <col min="9989" max="10240" width="9.140625" style="121"/>
    <col min="10241" max="10241" width="5.7109375" style="121" customWidth="1"/>
    <col min="10242" max="10242" width="54" style="121" customWidth="1"/>
    <col min="10243" max="10243" width="2.28515625" style="121" customWidth="1"/>
    <col min="10244" max="10244" width="23" style="121" customWidth="1"/>
    <col min="10245" max="10496" width="9.140625" style="121"/>
    <col min="10497" max="10497" width="5.7109375" style="121" customWidth="1"/>
    <col min="10498" max="10498" width="54" style="121" customWidth="1"/>
    <col min="10499" max="10499" width="2.28515625" style="121" customWidth="1"/>
    <col min="10500" max="10500" width="23" style="121" customWidth="1"/>
    <col min="10501" max="10752" width="9.140625" style="121"/>
    <col min="10753" max="10753" width="5.7109375" style="121" customWidth="1"/>
    <col min="10754" max="10754" width="54" style="121" customWidth="1"/>
    <col min="10755" max="10755" width="2.28515625" style="121" customWidth="1"/>
    <col min="10756" max="10756" width="23" style="121" customWidth="1"/>
    <col min="10757" max="11008" width="9.140625" style="121"/>
    <col min="11009" max="11009" width="5.7109375" style="121" customWidth="1"/>
    <col min="11010" max="11010" width="54" style="121" customWidth="1"/>
    <col min="11011" max="11011" width="2.28515625" style="121" customWidth="1"/>
    <col min="11012" max="11012" width="23" style="121" customWidth="1"/>
    <col min="11013" max="11264" width="9.140625" style="121"/>
    <col min="11265" max="11265" width="5.7109375" style="121" customWidth="1"/>
    <col min="11266" max="11266" width="54" style="121" customWidth="1"/>
    <col min="11267" max="11267" width="2.28515625" style="121" customWidth="1"/>
    <col min="11268" max="11268" width="23" style="121" customWidth="1"/>
    <col min="11269" max="11520" width="9.140625" style="121"/>
    <col min="11521" max="11521" width="5.7109375" style="121" customWidth="1"/>
    <col min="11522" max="11522" width="54" style="121" customWidth="1"/>
    <col min="11523" max="11523" width="2.28515625" style="121" customWidth="1"/>
    <col min="11524" max="11524" width="23" style="121" customWidth="1"/>
    <col min="11525" max="11776" width="9.140625" style="121"/>
    <col min="11777" max="11777" width="5.7109375" style="121" customWidth="1"/>
    <col min="11778" max="11778" width="54" style="121" customWidth="1"/>
    <col min="11779" max="11779" width="2.28515625" style="121" customWidth="1"/>
    <col min="11780" max="11780" width="23" style="121" customWidth="1"/>
    <col min="11781" max="12032" width="9.140625" style="121"/>
    <col min="12033" max="12033" width="5.7109375" style="121" customWidth="1"/>
    <col min="12034" max="12034" width="54" style="121" customWidth="1"/>
    <col min="12035" max="12035" width="2.28515625" style="121" customWidth="1"/>
    <col min="12036" max="12036" width="23" style="121" customWidth="1"/>
    <col min="12037" max="12288" width="9.140625" style="121"/>
    <col min="12289" max="12289" width="5.7109375" style="121" customWidth="1"/>
    <col min="12290" max="12290" width="54" style="121" customWidth="1"/>
    <col min="12291" max="12291" width="2.28515625" style="121" customWidth="1"/>
    <col min="12292" max="12292" width="23" style="121" customWidth="1"/>
    <col min="12293" max="12544" width="9.140625" style="121"/>
    <col min="12545" max="12545" width="5.7109375" style="121" customWidth="1"/>
    <col min="12546" max="12546" width="54" style="121" customWidth="1"/>
    <col min="12547" max="12547" width="2.28515625" style="121" customWidth="1"/>
    <col min="12548" max="12548" width="23" style="121" customWidth="1"/>
    <col min="12549" max="12800" width="9.140625" style="121"/>
    <col min="12801" max="12801" width="5.7109375" style="121" customWidth="1"/>
    <col min="12802" max="12802" width="54" style="121" customWidth="1"/>
    <col min="12803" max="12803" width="2.28515625" style="121" customWidth="1"/>
    <col min="12804" max="12804" width="23" style="121" customWidth="1"/>
    <col min="12805" max="13056" width="9.140625" style="121"/>
    <col min="13057" max="13057" width="5.7109375" style="121" customWidth="1"/>
    <col min="13058" max="13058" width="54" style="121" customWidth="1"/>
    <col min="13059" max="13059" width="2.28515625" style="121" customWidth="1"/>
    <col min="13060" max="13060" width="23" style="121" customWidth="1"/>
    <col min="13061" max="13312" width="9.140625" style="121"/>
    <col min="13313" max="13313" width="5.7109375" style="121" customWidth="1"/>
    <col min="13314" max="13314" width="54" style="121" customWidth="1"/>
    <col min="13315" max="13315" width="2.28515625" style="121" customWidth="1"/>
    <col min="13316" max="13316" width="23" style="121" customWidth="1"/>
    <col min="13317" max="13568" width="9.140625" style="121"/>
    <col min="13569" max="13569" width="5.7109375" style="121" customWidth="1"/>
    <col min="13570" max="13570" width="54" style="121" customWidth="1"/>
    <col min="13571" max="13571" width="2.28515625" style="121" customWidth="1"/>
    <col min="13572" max="13572" width="23" style="121" customWidth="1"/>
    <col min="13573" max="13824" width="9.140625" style="121"/>
    <col min="13825" max="13825" width="5.7109375" style="121" customWidth="1"/>
    <col min="13826" max="13826" width="54" style="121" customWidth="1"/>
    <col min="13827" max="13827" width="2.28515625" style="121" customWidth="1"/>
    <col min="13828" max="13828" width="23" style="121" customWidth="1"/>
    <col min="13829" max="14080" width="9.140625" style="121"/>
    <col min="14081" max="14081" width="5.7109375" style="121" customWidth="1"/>
    <col min="14082" max="14082" width="54" style="121" customWidth="1"/>
    <col min="14083" max="14083" width="2.28515625" style="121" customWidth="1"/>
    <col min="14084" max="14084" width="23" style="121" customWidth="1"/>
    <col min="14085" max="14336" width="9.140625" style="121"/>
    <col min="14337" max="14337" width="5.7109375" style="121" customWidth="1"/>
    <col min="14338" max="14338" width="54" style="121" customWidth="1"/>
    <col min="14339" max="14339" width="2.28515625" style="121" customWidth="1"/>
    <col min="14340" max="14340" width="23" style="121" customWidth="1"/>
    <col min="14341" max="14592" width="9.140625" style="121"/>
    <col min="14593" max="14593" width="5.7109375" style="121" customWidth="1"/>
    <col min="14594" max="14594" width="54" style="121" customWidth="1"/>
    <col min="14595" max="14595" width="2.28515625" style="121" customWidth="1"/>
    <col min="14596" max="14596" width="23" style="121" customWidth="1"/>
    <col min="14597" max="14848" width="9.140625" style="121"/>
    <col min="14849" max="14849" width="5.7109375" style="121" customWidth="1"/>
    <col min="14850" max="14850" width="54" style="121" customWidth="1"/>
    <col min="14851" max="14851" width="2.28515625" style="121" customWidth="1"/>
    <col min="14852" max="14852" width="23" style="121" customWidth="1"/>
    <col min="14853" max="15104" width="9.140625" style="121"/>
    <col min="15105" max="15105" width="5.7109375" style="121" customWidth="1"/>
    <col min="15106" max="15106" width="54" style="121" customWidth="1"/>
    <col min="15107" max="15107" width="2.28515625" style="121" customWidth="1"/>
    <col min="15108" max="15108" width="23" style="121" customWidth="1"/>
    <col min="15109" max="15360" width="9.140625" style="121"/>
    <col min="15361" max="15361" width="5.7109375" style="121" customWidth="1"/>
    <col min="15362" max="15362" width="54" style="121" customWidth="1"/>
    <col min="15363" max="15363" width="2.28515625" style="121" customWidth="1"/>
    <col min="15364" max="15364" width="23" style="121" customWidth="1"/>
    <col min="15365" max="15616" width="9.140625" style="121"/>
    <col min="15617" max="15617" width="5.7109375" style="121" customWidth="1"/>
    <col min="15618" max="15618" width="54" style="121" customWidth="1"/>
    <col min="15619" max="15619" width="2.28515625" style="121" customWidth="1"/>
    <col min="15620" max="15620" width="23" style="121" customWidth="1"/>
    <col min="15621" max="15872" width="9.140625" style="121"/>
    <col min="15873" max="15873" width="5.7109375" style="121" customWidth="1"/>
    <col min="15874" max="15874" width="54" style="121" customWidth="1"/>
    <col min="15875" max="15875" width="2.28515625" style="121" customWidth="1"/>
    <col min="15876" max="15876" width="23" style="121" customWidth="1"/>
    <col min="15877" max="16128" width="9.140625" style="121"/>
    <col min="16129" max="16129" width="5.7109375" style="121" customWidth="1"/>
    <col min="16130" max="16130" width="54" style="121" customWidth="1"/>
    <col min="16131" max="16131" width="2.28515625" style="121" customWidth="1"/>
    <col min="16132" max="16132" width="23" style="121" customWidth="1"/>
    <col min="16133" max="16384" width="9.140625" style="121"/>
  </cols>
  <sheetData>
    <row r="1" spans="1:5" ht="66.75" customHeight="1">
      <c r="A1" s="120" t="s">
        <v>170</v>
      </c>
    </row>
    <row r="2" spans="1:5" s="124" customFormat="1" ht="45" customHeight="1">
      <c r="A2" s="122" t="s">
        <v>171</v>
      </c>
      <c r="B2" s="123"/>
    </row>
    <row r="3" spans="1:5" s="125" customFormat="1" ht="30" customHeight="1">
      <c r="B3" s="126" t="s">
        <v>154</v>
      </c>
      <c r="C3" s="127"/>
      <c r="D3" s="128">
        <f>Práce!G273</f>
        <v>0</v>
      </c>
      <c r="E3" s="129"/>
    </row>
    <row r="4" spans="1:5" s="125" customFormat="1" ht="30" customHeight="1">
      <c r="B4" s="126" t="s">
        <v>172</v>
      </c>
      <c r="C4" s="130"/>
      <c r="D4" s="128">
        <f>1.21*D3</f>
        <v>0</v>
      </c>
      <c r="E4" s="129"/>
    </row>
    <row r="5" spans="1:5" s="125" customFormat="1" ht="38.25" customHeight="1">
      <c r="A5" s="131" t="s">
        <v>173</v>
      </c>
      <c r="B5" s="132"/>
      <c r="C5" s="133"/>
      <c r="D5" s="134"/>
      <c r="E5" s="135"/>
    </row>
    <row r="6" spans="1:5" s="125" customFormat="1" ht="54.75" customHeight="1">
      <c r="A6" s="170" t="s">
        <v>178</v>
      </c>
      <c r="B6" s="170"/>
      <c r="C6" s="133"/>
      <c r="D6" s="136"/>
      <c r="E6" s="135"/>
    </row>
    <row r="7" spans="1:5" s="125" customFormat="1" ht="30" customHeight="1">
      <c r="B7" s="126" t="s">
        <v>154</v>
      </c>
      <c r="C7" s="127"/>
      <c r="D7" s="141">
        <f>4.5*150000*Index!C4</f>
        <v>0</v>
      </c>
      <c r="E7" s="142"/>
    </row>
    <row r="8" spans="1:5" s="125" customFormat="1" ht="30" customHeight="1">
      <c r="B8" s="126" t="s">
        <v>172</v>
      </c>
      <c r="C8" s="130"/>
      <c r="D8" s="128">
        <f>1.21*D7</f>
        <v>0</v>
      </c>
      <c r="E8" s="129"/>
    </row>
    <row r="9" spans="1:5" s="125" customFormat="1" ht="41.25" customHeight="1">
      <c r="A9" s="122" t="s">
        <v>174</v>
      </c>
      <c r="B9" s="137"/>
      <c r="C9" s="130"/>
      <c r="D9" s="138"/>
      <c r="E9" s="135"/>
    </row>
    <row r="10" spans="1:5" s="125" customFormat="1" ht="30" customHeight="1">
      <c r="B10" s="139" t="s">
        <v>175</v>
      </c>
      <c r="C10" s="130"/>
      <c r="D10" s="140">
        <f>D3+D7</f>
        <v>0</v>
      </c>
      <c r="E10" s="129"/>
    </row>
    <row r="11" spans="1:5" s="125" customFormat="1" ht="30" customHeight="1">
      <c r="B11" s="139" t="s">
        <v>176</v>
      </c>
      <c r="C11" s="130"/>
      <c r="D11" s="140">
        <f>D4+D8</f>
        <v>0</v>
      </c>
      <c r="E11" s="129"/>
    </row>
  </sheetData>
  <mergeCells count="1">
    <mergeCell ref="A6:B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showGridLines="0" showRowColHeaders="0" workbookViewId="0"/>
  </sheetViews>
  <sheetFormatPr defaultColWidth="9.140625" defaultRowHeight="12.75"/>
  <cols>
    <col min="1" max="1" width="40.85546875" style="2" customWidth="1"/>
    <col min="2" max="2" width="18.42578125" style="5" customWidth="1"/>
    <col min="3" max="3" width="11.28515625" style="2" customWidth="1"/>
    <col min="4" max="6" width="8.7109375" style="2" customWidth="1"/>
    <col min="7" max="16384" width="9.140625" style="2"/>
  </cols>
  <sheetData>
    <row r="1" spans="1:2" ht="23.1" customHeight="1">
      <c r="A1" s="1" t="s">
        <v>29</v>
      </c>
    </row>
    <row r="2" spans="1:2" ht="40.15" customHeight="1">
      <c r="A2" s="1" t="s">
        <v>261</v>
      </c>
    </row>
    <row r="3" spans="1:2" s="9" customFormat="1" ht="15.75">
      <c r="A3" s="10" t="s">
        <v>30</v>
      </c>
      <c r="B3" s="12" t="s">
        <v>31</v>
      </c>
    </row>
    <row r="4" spans="1:2" ht="15">
      <c r="A4" s="192" t="s">
        <v>262</v>
      </c>
      <c r="B4" s="193">
        <v>104</v>
      </c>
    </row>
    <row r="5" spans="1:2" ht="15">
      <c r="A5" s="194" t="s">
        <v>263</v>
      </c>
      <c r="B5" s="195">
        <v>460</v>
      </c>
    </row>
    <row r="6" spans="1:2" ht="15">
      <c r="A6" s="194" t="s">
        <v>264</v>
      </c>
      <c r="B6" s="195">
        <v>28</v>
      </c>
    </row>
    <row r="7" spans="1:2" ht="15">
      <c r="A7" s="194" t="s">
        <v>265</v>
      </c>
      <c r="B7" s="195">
        <v>383</v>
      </c>
    </row>
    <row r="8" spans="1:2" ht="15">
      <c r="A8" s="194" t="s">
        <v>266</v>
      </c>
      <c r="B8" s="195">
        <v>201</v>
      </c>
    </row>
    <row r="9" spans="1:2" ht="15">
      <c r="A9" s="194" t="s">
        <v>267</v>
      </c>
      <c r="B9" s="195">
        <v>422</v>
      </c>
    </row>
    <row r="10" spans="1:2" ht="15">
      <c r="A10" s="194" t="s">
        <v>268</v>
      </c>
      <c r="B10" s="195">
        <v>7719</v>
      </c>
    </row>
    <row r="11" spans="1:2" ht="15">
      <c r="A11" s="194" t="s">
        <v>269</v>
      </c>
      <c r="B11" s="195">
        <v>255</v>
      </c>
    </row>
    <row r="12" spans="1:2" ht="15">
      <c r="A12" s="194" t="s">
        <v>270</v>
      </c>
      <c r="B12" s="195">
        <v>80</v>
      </c>
    </row>
    <row r="13" spans="1:2" ht="15">
      <c r="A13" s="194" t="s">
        <v>271</v>
      </c>
      <c r="B13" s="195">
        <v>269</v>
      </c>
    </row>
    <row r="14" spans="1:2" ht="15">
      <c r="A14" s="194" t="s">
        <v>272</v>
      </c>
      <c r="B14" s="195">
        <v>456</v>
      </c>
    </row>
    <row r="15" spans="1:2" ht="15">
      <c r="A15" s="194" t="s">
        <v>273</v>
      </c>
      <c r="B15" s="195">
        <v>115</v>
      </c>
    </row>
    <row r="16" spans="1:2" ht="15">
      <c r="A16" s="194" t="s">
        <v>274</v>
      </c>
      <c r="B16" s="195">
        <v>195</v>
      </c>
    </row>
    <row r="17" spans="1:3" ht="15">
      <c r="A17" s="194" t="s">
        <v>259</v>
      </c>
      <c r="B17" s="195">
        <v>133358</v>
      </c>
    </row>
    <row r="18" spans="1:3" ht="15">
      <c r="A18" s="194" t="s">
        <v>275</v>
      </c>
      <c r="B18" s="195">
        <v>386</v>
      </c>
    </row>
    <row r="19" spans="1:3" ht="15">
      <c r="A19" s="194" t="s">
        <v>276</v>
      </c>
      <c r="B19" s="195">
        <v>1103</v>
      </c>
    </row>
    <row r="20" spans="1:3" ht="15">
      <c r="A20" s="194" t="s">
        <v>277</v>
      </c>
      <c r="B20" s="195">
        <v>560</v>
      </c>
      <c r="C20" s="65"/>
    </row>
    <row r="21" spans="1:3" ht="15">
      <c r="A21" s="196" t="s">
        <v>278</v>
      </c>
      <c r="B21" s="197">
        <v>12349</v>
      </c>
    </row>
    <row r="22" spans="1:3" s="9" customFormat="1" ht="15.75">
      <c r="A22" s="10" t="s">
        <v>32</v>
      </c>
      <c r="B22" s="11">
        <f>SUM(B4:B21)</f>
        <v>158443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F60"/>
  <sheetViews>
    <sheetView showGridLines="0" showRowColHeaders="0" zoomScale="115" zoomScaleNormal="115" workbookViewId="0"/>
  </sheetViews>
  <sheetFormatPr defaultColWidth="9.140625" defaultRowHeight="12.75"/>
  <cols>
    <col min="1" max="1" width="40.85546875" style="2" customWidth="1"/>
    <col min="2" max="2" width="4.140625" style="5" bestFit="1" customWidth="1"/>
    <col min="3" max="6" width="8.85546875" style="2" customWidth="1"/>
    <col min="7" max="16384" width="9.140625" style="2"/>
  </cols>
  <sheetData>
    <row r="1" spans="1:6" ht="23.1" customHeight="1">
      <c r="A1" s="1" t="s">
        <v>27</v>
      </c>
    </row>
    <row r="2" spans="1:6" ht="40.15" customHeight="1">
      <c r="A2" s="1" t="s">
        <v>261</v>
      </c>
    </row>
    <row r="3" spans="1:6" s="3" customFormat="1">
      <c r="A3" s="63" t="s">
        <v>26</v>
      </c>
      <c r="B3" s="159" t="s">
        <v>2</v>
      </c>
      <c r="C3" s="157" t="s">
        <v>1</v>
      </c>
      <c r="D3" s="157"/>
      <c r="E3" s="157"/>
      <c r="F3" s="158"/>
    </row>
    <row r="4" spans="1:6" s="3" customFormat="1">
      <c r="A4" s="64" t="s">
        <v>0</v>
      </c>
      <c r="B4" s="160"/>
      <c r="C4" s="6" t="s">
        <v>3</v>
      </c>
      <c r="D4" s="6" t="s">
        <v>4</v>
      </c>
      <c r="E4" s="7" t="s">
        <v>5</v>
      </c>
      <c r="F4" s="8" t="s">
        <v>6</v>
      </c>
    </row>
    <row r="6" spans="1:6" s="4" customFormat="1" ht="15">
      <c r="A6" s="173" t="s">
        <v>19</v>
      </c>
      <c r="B6" s="174" t="s">
        <v>7</v>
      </c>
      <c r="C6" s="175">
        <f>SUM(C7:C25)</f>
        <v>88927</v>
      </c>
      <c r="D6" s="175">
        <f>SUM(D7:D25)</f>
        <v>70146</v>
      </c>
      <c r="E6" s="175">
        <f>SUM(E7:E25)</f>
        <v>16690</v>
      </c>
      <c r="F6" s="176">
        <f>SUM(F7:F25)</f>
        <v>2091</v>
      </c>
    </row>
    <row r="7" spans="1:6" s="172" customFormat="1" ht="14.25">
      <c r="A7" s="177" t="s">
        <v>256</v>
      </c>
      <c r="B7" s="178" t="s">
        <v>7</v>
      </c>
      <c r="C7" s="179">
        <f t="shared" ref="C7:C60" si="0">SUM(D7:F7)</f>
        <v>207</v>
      </c>
      <c r="D7" s="179">
        <v>207</v>
      </c>
      <c r="E7" s="179"/>
      <c r="F7" s="180"/>
    </row>
    <row r="8" spans="1:6" s="172" customFormat="1" ht="14.25">
      <c r="A8" s="177" t="s">
        <v>8</v>
      </c>
      <c r="B8" s="178" t="s">
        <v>7</v>
      </c>
      <c r="C8" s="179">
        <f t="shared" si="0"/>
        <v>1383</v>
      </c>
      <c r="D8" s="179">
        <v>1321</v>
      </c>
      <c r="E8" s="179">
        <v>62</v>
      </c>
      <c r="F8" s="180"/>
    </row>
    <row r="9" spans="1:6" s="172" customFormat="1" ht="14.25">
      <c r="A9" s="177" t="s">
        <v>9</v>
      </c>
      <c r="B9" s="178" t="s">
        <v>7</v>
      </c>
      <c r="C9" s="179">
        <f t="shared" si="0"/>
        <v>11267</v>
      </c>
      <c r="D9" s="179">
        <v>11206</v>
      </c>
      <c r="E9" s="179">
        <v>61</v>
      </c>
      <c r="F9" s="180"/>
    </row>
    <row r="10" spans="1:6" s="172" customFormat="1" ht="14.25">
      <c r="A10" s="177" t="s">
        <v>189</v>
      </c>
      <c r="B10" s="178" t="s">
        <v>7</v>
      </c>
      <c r="C10" s="179">
        <f t="shared" si="0"/>
        <v>78</v>
      </c>
      <c r="D10" s="179">
        <v>78</v>
      </c>
      <c r="E10" s="179"/>
      <c r="F10" s="180"/>
    </row>
    <row r="11" spans="1:6" s="172" customFormat="1" ht="14.25">
      <c r="A11" s="177" t="s">
        <v>193</v>
      </c>
      <c r="B11" s="178" t="s">
        <v>7</v>
      </c>
      <c r="C11" s="179">
        <f t="shared" si="0"/>
        <v>10</v>
      </c>
      <c r="D11" s="179"/>
      <c r="E11" s="179">
        <v>10</v>
      </c>
      <c r="F11" s="180"/>
    </row>
    <row r="12" spans="1:6" s="172" customFormat="1" ht="14.25">
      <c r="A12" s="177" t="s">
        <v>195</v>
      </c>
      <c r="B12" s="178" t="s">
        <v>7</v>
      </c>
      <c r="C12" s="179">
        <f t="shared" si="0"/>
        <v>12</v>
      </c>
      <c r="D12" s="179">
        <v>12</v>
      </c>
      <c r="E12" s="179"/>
      <c r="F12" s="180"/>
    </row>
    <row r="13" spans="1:6" s="172" customFormat="1" ht="14.25">
      <c r="A13" s="177" t="s">
        <v>198</v>
      </c>
      <c r="B13" s="178" t="s">
        <v>7</v>
      </c>
      <c r="C13" s="179">
        <f t="shared" si="0"/>
        <v>6056</v>
      </c>
      <c r="D13" s="179">
        <v>335</v>
      </c>
      <c r="E13" s="179">
        <v>5721</v>
      </c>
      <c r="F13" s="180"/>
    </row>
    <row r="14" spans="1:6" s="172" customFormat="1" ht="14.25">
      <c r="A14" s="177" t="s">
        <v>23</v>
      </c>
      <c r="B14" s="178" t="s">
        <v>7</v>
      </c>
      <c r="C14" s="179">
        <f t="shared" si="0"/>
        <v>28</v>
      </c>
      <c r="D14" s="179">
        <v>28</v>
      </c>
      <c r="E14" s="179"/>
      <c r="F14" s="180"/>
    </row>
    <row r="15" spans="1:6" s="172" customFormat="1" ht="14.25">
      <c r="A15" s="177" t="s">
        <v>20</v>
      </c>
      <c r="B15" s="178" t="s">
        <v>7</v>
      </c>
      <c r="C15" s="179">
        <f t="shared" si="0"/>
        <v>5571</v>
      </c>
      <c r="D15" s="179">
        <v>4100</v>
      </c>
      <c r="E15" s="179">
        <v>1112</v>
      </c>
      <c r="F15" s="180">
        <v>359</v>
      </c>
    </row>
    <row r="16" spans="1:6" s="172" customFormat="1" ht="14.25">
      <c r="A16" s="177" t="s">
        <v>10</v>
      </c>
      <c r="B16" s="178" t="s">
        <v>7</v>
      </c>
      <c r="C16" s="179">
        <f t="shared" si="0"/>
        <v>2133</v>
      </c>
      <c r="D16" s="179">
        <v>1263</v>
      </c>
      <c r="E16" s="179">
        <v>364</v>
      </c>
      <c r="F16" s="180">
        <v>506</v>
      </c>
    </row>
    <row r="17" spans="1:6" s="172" customFormat="1" ht="14.25">
      <c r="A17" s="177" t="s">
        <v>11</v>
      </c>
      <c r="B17" s="178" t="s">
        <v>7</v>
      </c>
      <c r="C17" s="179">
        <f t="shared" si="0"/>
        <v>349</v>
      </c>
      <c r="D17" s="179">
        <v>8</v>
      </c>
      <c r="E17" s="179">
        <v>341</v>
      </c>
      <c r="F17" s="180"/>
    </row>
    <row r="18" spans="1:6" s="172" customFormat="1" ht="14.25">
      <c r="A18" s="177" t="s">
        <v>12</v>
      </c>
      <c r="B18" s="178" t="s">
        <v>7</v>
      </c>
      <c r="C18" s="179">
        <f t="shared" si="0"/>
        <v>1900</v>
      </c>
      <c r="D18" s="179">
        <v>1583</v>
      </c>
      <c r="E18" s="179">
        <v>300</v>
      </c>
      <c r="F18" s="180">
        <v>17</v>
      </c>
    </row>
    <row r="19" spans="1:6" s="172" customFormat="1" ht="14.25">
      <c r="A19" s="177" t="s">
        <v>13</v>
      </c>
      <c r="B19" s="178" t="s">
        <v>7</v>
      </c>
      <c r="C19" s="179">
        <f t="shared" si="0"/>
        <v>47442</v>
      </c>
      <c r="D19" s="179">
        <v>40263</v>
      </c>
      <c r="E19" s="179">
        <v>6496</v>
      </c>
      <c r="F19" s="180">
        <v>683</v>
      </c>
    </row>
    <row r="20" spans="1:6" s="172" customFormat="1" ht="14.25">
      <c r="A20" s="177" t="s">
        <v>14</v>
      </c>
      <c r="B20" s="178" t="s">
        <v>7</v>
      </c>
      <c r="C20" s="179">
        <f t="shared" si="0"/>
        <v>216</v>
      </c>
      <c r="D20" s="179">
        <v>100</v>
      </c>
      <c r="E20" s="179">
        <v>116</v>
      </c>
      <c r="F20" s="180"/>
    </row>
    <row r="21" spans="1:6" s="172" customFormat="1" ht="14.25">
      <c r="A21" s="177" t="s">
        <v>15</v>
      </c>
      <c r="B21" s="178" t="s">
        <v>7</v>
      </c>
      <c r="C21" s="179">
        <f t="shared" si="0"/>
        <v>955</v>
      </c>
      <c r="D21" s="179">
        <v>932</v>
      </c>
      <c r="E21" s="179">
        <v>23</v>
      </c>
      <c r="F21" s="180"/>
    </row>
    <row r="22" spans="1:6" s="172" customFormat="1" ht="14.25">
      <c r="A22" s="177" t="s">
        <v>209</v>
      </c>
      <c r="B22" s="178" t="s">
        <v>7</v>
      </c>
      <c r="C22" s="179">
        <f t="shared" si="0"/>
        <v>1324</v>
      </c>
      <c r="D22" s="179">
        <v>1195</v>
      </c>
      <c r="E22" s="179"/>
      <c r="F22" s="180">
        <v>129</v>
      </c>
    </row>
    <row r="23" spans="1:6" s="172" customFormat="1" ht="14.25">
      <c r="A23" s="177" t="s">
        <v>16</v>
      </c>
      <c r="B23" s="178" t="s">
        <v>7</v>
      </c>
      <c r="C23" s="179">
        <f t="shared" si="0"/>
        <v>14</v>
      </c>
      <c r="D23" s="179">
        <v>14</v>
      </c>
      <c r="E23" s="179"/>
      <c r="F23" s="180"/>
    </row>
    <row r="24" spans="1:6" s="172" customFormat="1" ht="14.25">
      <c r="A24" s="177" t="s">
        <v>17</v>
      </c>
      <c r="B24" s="178" t="s">
        <v>7</v>
      </c>
      <c r="C24" s="179">
        <f t="shared" si="0"/>
        <v>6640</v>
      </c>
      <c r="D24" s="179">
        <v>4165</v>
      </c>
      <c r="E24" s="179">
        <v>2078</v>
      </c>
      <c r="F24" s="180">
        <v>397</v>
      </c>
    </row>
    <row r="25" spans="1:6" s="172" customFormat="1" ht="14.25">
      <c r="A25" s="177" t="s">
        <v>18</v>
      </c>
      <c r="B25" s="178" t="s">
        <v>7</v>
      </c>
      <c r="C25" s="179">
        <f t="shared" si="0"/>
        <v>3342</v>
      </c>
      <c r="D25" s="179">
        <v>3336</v>
      </c>
      <c r="E25" s="179">
        <v>6</v>
      </c>
      <c r="F25" s="180"/>
    </row>
    <row r="26" spans="1:6" s="172" customFormat="1" ht="14.25">
      <c r="A26" s="181" t="s">
        <v>260</v>
      </c>
      <c r="B26" s="182" t="s">
        <v>7</v>
      </c>
      <c r="C26" s="183">
        <f>SUM(C27:C36)</f>
        <v>51677</v>
      </c>
      <c r="D26" s="183">
        <f>SUM(D27:D36)</f>
        <v>43105</v>
      </c>
      <c r="E26" s="183">
        <f>SUM(E27:E36)</f>
        <v>7936</v>
      </c>
      <c r="F26" s="184">
        <f>SUM(F27:F36)</f>
        <v>636</v>
      </c>
    </row>
    <row r="27" spans="1:6" s="172" customFormat="1" ht="14.25">
      <c r="A27" s="177" t="s">
        <v>256</v>
      </c>
      <c r="B27" s="178" t="s">
        <v>7</v>
      </c>
      <c r="C27" s="179">
        <f t="shared" si="0"/>
        <v>350</v>
      </c>
      <c r="D27" s="179">
        <v>350</v>
      </c>
      <c r="E27" s="179"/>
      <c r="F27" s="180"/>
    </row>
    <row r="28" spans="1:6" s="172" customFormat="1" ht="14.25">
      <c r="A28" s="177" t="s">
        <v>8</v>
      </c>
      <c r="B28" s="178" t="s">
        <v>7</v>
      </c>
      <c r="C28" s="179">
        <f t="shared" si="0"/>
        <v>54</v>
      </c>
      <c r="D28" s="179">
        <v>9</v>
      </c>
      <c r="E28" s="179">
        <v>45</v>
      </c>
      <c r="F28" s="180"/>
    </row>
    <row r="29" spans="1:6" s="172" customFormat="1" ht="14.25">
      <c r="A29" s="177" t="s">
        <v>9</v>
      </c>
      <c r="B29" s="178" t="s">
        <v>7</v>
      </c>
      <c r="C29" s="179">
        <f t="shared" si="0"/>
        <v>1120</v>
      </c>
      <c r="D29" s="179">
        <v>1120</v>
      </c>
      <c r="E29" s="179"/>
      <c r="F29" s="180"/>
    </row>
    <row r="30" spans="1:6" s="172" customFormat="1" ht="14.25">
      <c r="A30" s="177" t="s">
        <v>198</v>
      </c>
      <c r="B30" s="178" t="s">
        <v>7</v>
      </c>
      <c r="C30" s="179">
        <f t="shared" si="0"/>
        <v>4178</v>
      </c>
      <c r="D30" s="179">
        <v>1296</v>
      </c>
      <c r="E30" s="179">
        <v>2246</v>
      </c>
      <c r="F30" s="180">
        <v>636</v>
      </c>
    </row>
    <row r="31" spans="1:6" s="172" customFormat="1" ht="14.25">
      <c r="A31" s="177" t="s">
        <v>23</v>
      </c>
      <c r="B31" s="178" t="s">
        <v>7</v>
      </c>
      <c r="C31" s="179">
        <f t="shared" si="0"/>
        <v>26</v>
      </c>
      <c r="D31" s="179">
        <v>26</v>
      </c>
      <c r="E31" s="179"/>
      <c r="F31" s="180"/>
    </row>
    <row r="32" spans="1:6" s="172" customFormat="1" ht="14.25">
      <c r="A32" s="177" t="s">
        <v>20</v>
      </c>
      <c r="B32" s="178" t="s">
        <v>7</v>
      </c>
      <c r="C32" s="179">
        <f t="shared" si="0"/>
        <v>6483</v>
      </c>
      <c r="D32" s="179">
        <v>4597</v>
      </c>
      <c r="E32" s="179">
        <v>1886</v>
      </c>
      <c r="F32" s="180"/>
    </row>
    <row r="33" spans="1:6" s="172" customFormat="1" ht="14.25">
      <c r="A33" s="177" t="s">
        <v>11</v>
      </c>
      <c r="B33" s="178" t="s">
        <v>7</v>
      </c>
      <c r="C33" s="179">
        <f t="shared" si="0"/>
        <v>44</v>
      </c>
      <c r="D33" s="179">
        <v>36</v>
      </c>
      <c r="E33" s="179">
        <v>8</v>
      </c>
      <c r="F33" s="180"/>
    </row>
    <row r="34" spans="1:6" s="172" customFormat="1" ht="14.25">
      <c r="A34" s="177" t="s">
        <v>13</v>
      </c>
      <c r="B34" s="178" t="s">
        <v>7</v>
      </c>
      <c r="C34" s="179">
        <f t="shared" si="0"/>
        <v>35631</v>
      </c>
      <c r="D34" s="179">
        <v>33113</v>
      </c>
      <c r="E34" s="179">
        <v>2518</v>
      </c>
      <c r="F34" s="180"/>
    </row>
    <row r="35" spans="1:6" s="172" customFormat="1" ht="14.25">
      <c r="A35" s="177" t="s">
        <v>17</v>
      </c>
      <c r="B35" s="178" t="s">
        <v>7</v>
      </c>
      <c r="C35" s="179">
        <f t="shared" si="0"/>
        <v>1759</v>
      </c>
      <c r="D35" s="179">
        <v>526</v>
      </c>
      <c r="E35" s="179">
        <v>1233</v>
      </c>
      <c r="F35" s="180"/>
    </row>
    <row r="36" spans="1:6" s="172" customFormat="1" ht="14.25">
      <c r="A36" s="177" t="s">
        <v>18</v>
      </c>
      <c r="B36" s="178" t="s">
        <v>7</v>
      </c>
      <c r="C36" s="179">
        <f t="shared" si="0"/>
        <v>2032</v>
      </c>
      <c r="D36" s="179">
        <v>2032</v>
      </c>
      <c r="E36" s="179"/>
      <c r="F36" s="180"/>
    </row>
    <row r="37" spans="1:6" s="172" customFormat="1" ht="14.25">
      <c r="A37" s="181" t="s">
        <v>21</v>
      </c>
      <c r="B37" s="182" t="s">
        <v>7</v>
      </c>
      <c r="C37" s="183">
        <f>SUM(C38:C53)</f>
        <v>11105</v>
      </c>
      <c r="D37" s="183">
        <f>SUM(D38:D53)</f>
        <v>10433</v>
      </c>
      <c r="E37" s="183">
        <f>SUM(E38:E53)</f>
        <v>172</v>
      </c>
      <c r="F37" s="184">
        <f>SUM(F38:F53)</f>
        <v>500</v>
      </c>
    </row>
    <row r="38" spans="1:6" s="172" customFormat="1" ht="14.25">
      <c r="A38" s="177" t="s">
        <v>22</v>
      </c>
      <c r="B38" s="178" t="s">
        <v>7</v>
      </c>
      <c r="C38" s="179">
        <f t="shared" si="0"/>
        <v>532</v>
      </c>
      <c r="D38" s="179">
        <v>532</v>
      </c>
      <c r="E38" s="179"/>
      <c r="F38" s="180"/>
    </row>
    <row r="39" spans="1:6" s="172" customFormat="1" ht="14.25">
      <c r="A39" s="177" t="s">
        <v>256</v>
      </c>
      <c r="B39" s="178" t="s">
        <v>7</v>
      </c>
      <c r="C39" s="179">
        <f t="shared" si="0"/>
        <v>563</v>
      </c>
      <c r="D39" s="179">
        <v>511</v>
      </c>
      <c r="E39" s="179">
        <v>52</v>
      </c>
      <c r="F39" s="180"/>
    </row>
    <row r="40" spans="1:6" s="172" customFormat="1" ht="14.25">
      <c r="A40" s="177" t="s">
        <v>9</v>
      </c>
      <c r="B40" s="178" t="s">
        <v>7</v>
      </c>
      <c r="C40" s="179">
        <f t="shared" si="0"/>
        <v>504</v>
      </c>
      <c r="D40" s="179">
        <v>504</v>
      </c>
      <c r="E40" s="179"/>
      <c r="F40" s="180"/>
    </row>
    <row r="41" spans="1:6" s="172" customFormat="1" ht="14.25">
      <c r="A41" s="177" t="s">
        <v>189</v>
      </c>
      <c r="B41" s="178" t="s">
        <v>7</v>
      </c>
      <c r="C41" s="179">
        <f t="shared" si="0"/>
        <v>38</v>
      </c>
      <c r="D41" s="179">
        <v>38</v>
      </c>
      <c r="E41" s="179"/>
      <c r="F41" s="180"/>
    </row>
    <row r="42" spans="1:6" s="172" customFormat="1" ht="14.25">
      <c r="A42" s="177" t="s">
        <v>193</v>
      </c>
      <c r="B42" s="178" t="s">
        <v>7</v>
      </c>
      <c r="C42" s="179">
        <f t="shared" si="0"/>
        <v>116</v>
      </c>
      <c r="D42" s="179">
        <v>116</v>
      </c>
      <c r="E42" s="179"/>
      <c r="F42" s="180"/>
    </row>
    <row r="43" spans="1:6" s="172" customFormat="1" ht="14.25">
      <c r="A43" s="177" t="s">
        <v>198</v>
      </c>
      <c r="B43" s="178" t="s">
        <v>7</v>
      </c>
      <c r="C43" s="179">
        <f t="shared" si="0"/>
        <v>304</v>
      </c>
      <c r="D43" s="179">
        <v>304</v>
      </c>
      <c r="E43" s="179"/>
      <c r="F43" s="180"/>
    </row>
    <row r="44" spans="1:6" s="172" customFormat="1" ht="14.25">
      <c r="A44" s="177" t="s">
        <v>23</v>
      </c>
      <c r="B44" s="178" t="s">
        <v>7</v>
      </c>
      <c r="C44" s="179">
        <f t="shared" si="0"/>
        <v>88</v>
      </c>
      <c r="D44" s="179">
        <v>88</v>
      </c>
      <c r="E44" s="179"/>
      <c r="F44" s="180"/>
    </row>
    <row r="45" spans="1:6" s="172" customFormat="1" ht="14.25">
      <c r="A45" s="177" t="s">
        <v>20</v>
      </c>
      <c r="B45" s="178" t="s">
        <v>7</v>
      </c>
      <c r="C45" s="179">
        <f t="shared" si="0"/>
        <v>303</v>
      </c>
      <c r="D45" s="179">
        <v>122</v>
      </c>
      <c r="E45" s="179"/>
      <c r="F45" s="180">
        <v>181</v>
      </c>
    </row>
    <row r="46" spans="1:6" s="172" customFormat="1" ht="14.25">
      <c r="A46" s="177" t="s">
        <v>10</v>
      </c>
      <c r="B46" s="178" t="s">
        <v>7</v>
      </c>
      <c r="C46" s="179">
        <f t="shared" si="0"/>
        <v>12</v>
      </c>
      <c r="D46" s="179">
        <v>12</v>
      </c>
      <c r="E46" s="179"/>
      <c r="F46" s="180"/>
    </row>
    <row r="47" spans="1:6" s="172" customFormat="1" ht="14.25">
      <c r="A47" s="177" t="s">
        <v>11</v>
      </c>
      <c r="B47" s="178" t="s">
        <v>7</v>
      </c>
      <c r="C47" s="179">
        <f t="shared" si="0"/>
        <v>10</v>
      </c>
      <c r="D47" s="179"/>
      <c r="E47" s="179">
        <v>10</v>
      </c>
      <c r="F47" s="180"/>
    </row>
    <row r="48" spans="1:6" s="172" customFormat="1" ht="14.25">
      <c r="A48" s="177" t="s">
        <v>12</v>
      </c>
      <c r="B48" s="178" t="s">
        <v>7</v>
      </c>
      <c r="C48" s="179">
        <f t="shared" si="0"/>
        <v>62</v>
      </c>
      <c r="D48" s="179">
        <v>62</v>
      </c>
      <c r="E48" s="179"/>
      <c r="F48" s="180"/>
    </row>
    <row r="49" spans="1:6" s="172" customFormat="1" ht="14.25">
      <c r="A49" s="177" t="s">
        <v>13</v>
      </c>
      <c r="B49" s="178" t="s">
        <v>7</v>
      </c>
      <c r="C49" s="179">
        <f t="shared" si="0"/>
        <v>5599</v>
      </c>
      <c r="D49" s="179">
        <v>5558</v>
      </c>
      <c r="E49" s="179">
        <v>41</v>
      </c>
      <c r="F49" s="180"/>
    </row>
    <row r="50" spans="1:6" s="172" customFormat="1" ht="14.25">
      <c r="A50" s="177" t="s">
        <v>209</v>
      </c>
      <c r="B50" s="178" t="s">
        <v>7</v>
      </c>
      <c r="C50" s="179">
        <f t="shared" si="0"/>
        <v>126</v>
      </c>
      <c r="D50" s="179"/>
      <c r="E50" s="179"/>
      <c r="F50" s="180">
        <v>126</v>
      </c>
    </row>
    <row r="51" spans="1:6" s="172" customFormat="1" ht="14.25">
      <c r="A51" s="177" t="s">
        <v>16</v>
      </c>
      <c r="B51" s="178" t="s">
        <v>7</v>
      </c>
      <c r="C51" s="179">
        <f t="shared" si="0"/>
        <v>6</v>
      </c>
      <c r="D51" s="179">
        <v>6</v>
      </c>
      <c r="E51" s="179"/>
      <c r="F51" s="180"/>
    </row>
    <row r="52" spans="1:6" s="172" customFormat="1" ht="14.25">
      <c r="A52" s="177" t="s">
        <v>17</v>
      </c>
      <c r="B52" s="178" t="s">
        <v>7</v>
      </c>
      <c r="C52" s="179">
        <f t="shared" si="0"/>
        <v>1055</v>
      </c>
      <c r="D52" s="179">
        <v>793</v>
      </c>
      <c r="E52" s="179">
        <v>69</v>
      </c>
      <c r="F52" s="180">
        <v>193</v>
      </c>
    </row>
    <row r="53" spans="1:6" s="172" customFormat="1" ht="14.25">
      <c r="A53" s="177" t="s">
        <v>18</v>
      </c>
      <c r="B53" s="178" t="s">
        <v>7</v>
      </c>
      <c r="C53" s="179">
        <f t="shared" si="0"/>
        <v>1787</v>
      </c>
      <c r="D53" s="179">
        <v>1787</v>
      </c>
      <c r="E53" s="179"/>
      <c r="F53" s="180"/>
    </row>
    <row r="54" spans="1:6" s="172" customFormat="1" ht="14.25">
      <c r="A54" s="181" t="s">
        <v>24</v>
      </c>
      <c r="B54" s="185" t="s">
        <v>7</v>
      </c>
      <c r="C54" s="186">
        <f>SUM(C55:C56)</f>
        <v>5160</v>
      </c>
      <c r="D54" s="186">
        <f>SUM(D55:D56)</f>
        <v>5160</v>
      </c>
      <c r="E54" s="186">
        <f>SUM(E55:E56)</f>
        <v>0</v>
      </c>
      <c r="F54" s="187">
        <f>SUM(F55:F56)</f>
        <v>0</v>
      </c>
    </row>
    <row r="55" spans="1:6" s="172" customFormat="1" ht="14.25">
      <c r="A55" s="177" t="s">
        <v>9</v>
      </c>
      <c r="B55" s="178" t="s">
        <v>7</v>
      </c>
      <c r="C55" s="179">
        <f t="shared" si="0"/>
        <v>5120</v>
      </c>
      <c r="D55" s="179">
        <v>5120</v>
      </c>
      <c r="E55" s="179"/>
      <c r="F55" s="180"/>
    </row>
    <row r="56" spans="1:6" s="172" customFormat="1" ht="14.25">
      <c r="A56" s="177" t="s">
        <v>18</v>
      </c>
      <c r="B56" s="178" t="s">
        <v>7</v>
      </c>
      <c r="C56" s="179">
        <f t="shared" si="0"/>
        <v>40</v>
      </c>
      <c r="D56" s="179">
        <v>40</v>
      </c>
      <c r="E56" s="179"/>
      <c r="F56" s="180"/>
    </row>
    <row r="57" spans="1:6" s="172" customFormat="1" ht="14.25">
      <c r="A57" s="181" t="s">
        <v>25</v>
      </c>
      <c r="B57" s="185" t="s">
        <v>7</v>
      </c>
      <c r="C57" s="186">
        <f>SUM(C58:C59)</f>
        <v>1574</v>
      </c>
      <c r="D57" s="186">
        <f>SUM(D58:D59)</f>
        <v>1032</v>
      </c>
      <c r="E57" s="186">
        <f>SUM(E58:E59)</f>
        <v>542</v>
      </c>
      <c r="F57" s="187">
        <f>SUM(F58)</f>
        <v>0</v>
      </c>
    </row>
    <row r="58" spans="1:6" s="172" customFormat="1" ht="14.25">
      <c r="A58" s="177" t="s">
        <v>9</v>
      </c>
      <c r="B58" s="178" t="s">
        <v>7</v>
      </c>
      <c r="C58" s="179">
        <f t="shared" si="0"/>
        <v>1032</v>
      </c>
      <c r="D58" s="179">
        <v>1032</v>
      </c>
      <c r="E58" s="179"/>
      <c r="F58" s="180"/>
    </row>
    <row r="59" spans="1:6" s="172" customFormat="1" ht="14.25">
      <c r="A59" s="177" t="s">
        <v>11</v>
      </c>
      <c r="B59" s="178" t="s">
        <v>7</v>
      </c>
      <c r="C59" s="179">
        <f t="shared" si="0"/>
        <v>542</v>
      </c>
      <c r="D59" s="179"/>
      <c r="E59" s="179">
        <v>542</v>
      </c>
      <c r="F59" s="180"/>
    </row>
    <row r="60" spans="1:6" s="172" customFormat="1" ht="18.600000000000001" customHeight="1">
      <c r="A60" s="188" t="s">
        <v>28</v>
      </c>
      <c r="B60" s="189" t="s">
        <v>7</v>
      </c>
      <c r="C60" s="190">
        <f>SUM(C6:C59)/2</f>
        <v>158443</v>
      </c>
      <c r="D60" s="190">
        <f>SUM(D6:D59)/2</f>
        <v>129876</v>
      </c>
      <c r="E60" s="190">
        <f>SUM(E6:E59)/2</f>
        <v>25340</v>
      </c>
      <c r="F60" s="191">
        <f>SUM(F6:F59)/2</f>
        <v>3227</v>
      </c>
    </row>
  </sheetData>
  <mergeCells count="2">
    <mergeCell ref="C3:F3"/>
    <mergeCell ref="B3:B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179</v>
      </c>
    </row>
    <row r="2" spans="1:4" ht="15.75">
      <c r="A2" s="143" t="s">
        <v>222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180</v>
      </c>
      <c r="D4" s="145" t="s">
        <v>181</v>
      </c>
    </row>
    <row r="5" spans="1:4" ht="3.75" customHeight="1"/>
    <row r="6" spans="1:4">
      <c r="A6" s="146" t="s">
        <v>182</v>
      </c>
      <c r="B6" s="146"/>
      <c r="C6" s="147"/>
      <c r="D6" s="148"/>
    </row>
    <row r="7" spans="1:4">
      <c r="B7" s="149" t="s">
        <v>221</v>
      </c>
      <c r="C7" s="150"/>
      <c r="D7" s="151"/>
    </row>
    <row r="8" spans="1:4">
      <c r="B8" s="152">
        <v>999990001</v>
      </c>
      <c r="C8" s="150" t="s">
        <v>183</v>
      </c>
      <c r="D8" s="151">
        <v>104</v>
      </c>
    </row>
    <row r="9" spans="1:4">
      <c r="A9" s="146" t="s">
        <v>224</v>
      </c>
      <c r="B9" s="146"/>
      <c r="C9" s="147"/>
      <c r="D9" s="148"/>
    </row>
    <row r="10" spans="1:4">
      <c r="B10" s="149" t="s">
        <v>221</v>
      </c>
      <c r="C10" s="150"/>
      <c r="D10" s="151"/>
    </row>
    <row r="11" spans="1:4">
      <c r="B11" s="152">
        <v>999990054</v>
      </c>
      <c r="C11" s="150" t="s">
        <v>225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223</v>
      </c>
      <c r="D14" s="151">
        <v>5</v>
      </c>
    </row>
    <row r="15" spans="1:4" ht="38.25">
      <c r="B15" s="152">
        <v>185811111</v>
      </c>
      <c r="C15" s="150" t="s">
        <v>186</v>
      </c>
      <c r="D15" s="151">
        <v>1</v>
      </c>
    </row>
    <row r="16" spans="1:4" ht="25.5">
      <c r="B16" s="152">
        <v>185811211</v>
      </c>
      <c r="C16" s="150" t="s">
        <v>228</v>
      </c>
      <c r="D16" s="151">
        <v>1</v>
      </c>
    </row>
    <row r="17" spans="1:4">
      <c r="B17" s="152">
        <v>999990001</v>
      </c>
      <c r="C17" s="150" t="s">
        <v>183</v>
      </c>
      <c r="D17" s="151">
        <v>104</v>
      </c>
    </row>
    <row r="18" spans="1:4">
      <c r="B18" s="149" t="s">
        <v>184</v>
      </c>
      <c r="C18" s="150"/>
      <c r="D18" s="151"/>
    </row>
    <row r="19" spans="1:4" ht="25.5">
      <c r="B19" s="152">
        <v>111151122</v>
      </c>
      <c r="C19" s="150" t="s">
        <v>226</v>
      </c>
      <c r="D19" s="151">
        <v>5</v>
      </c>
    </row>
    <row r="20" spans="1:4" ht="38.25">
      <c r="B20" s="152">
        <v>185811121</v>
      </c>
      <c r="C20" s="150" t="s">
        <v>187</v>
      </c>
      <c r="D20" s="151">
        <v>1</v>
      </c>
    </row>
    <row r="21" spans="1:4" ht="25.5">
      <c r="B21" s="152">
        <v>185811212</v>
      </c>
      <c r="C21" s="150" t="s">
        <v>229</v>
      </c>
      <c r="D21" s="151">
        <v>1</v>
      </c>
    </row>
    <row r="22" spans="1:4">
      <c r="B22" s="152">
        <v>999990001</v>
      </c>
      <c r="C22" s="150" t="s">
        <v>183</v>
      </c>
      <c r="D22" s="151">
        <v>104</v>
      </c>
    </row>
    <row r="23" spans="1:4">
      <c r="B23" s="149" t="s">
        <v>185</v>
      </c>
      <c r="C23" s="150"/>
      <c r="D23" s="151"/>
    </row>
    <row r="24" spans="1:4" ht="25.5">
      <c r="B24" s="152">
        <v>111151123</v>
      </c>
      <c r="C24" s="150" t="s">
        <v>227</v>
      </c>
      <c r="D24" s="151">
        <v>5</v>
      </c>
    </row>
    <row r="25" spans="1:4" ht="38.25">
      <c r="B25" s="152">
        <v>185811131</v>
      </c>
      <c r="C25" s="150" t="s">
        <v>188</v>
      </c>
      <c r="D25" s="151">
        <v>1</v>
      </c>
    </row>
    <row r="26" spans="1:4" ht="25.5">
      <c r="B26" s="152">
        <v>185811213</v>
      </c>
      <c r="C26" s="150" t="s">
        <v>230</v>
      </c>
      <c r="D26" s="151">
        <v>1</v>
      </c>
    </row>
    <row r="27" spans="1:4">
      <c r="B27" s="152">
        <v>999990001</v>
      </c>
      <c r="C27" s="150" t="s">
        <v>183</v>
      </c>
      <c r="D27" s="151">
        <v>104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221</v>
      </c>
      <c r="C29" s="150"/>
      <c r="D29" s="151"/>
    </row>
    <row r="30" spans="1:4">
      <c r="B30" s="152">
        <v>999990001</v>
      </c>
      <c r="C30" s="150" t="s">
        <v>183</v>
      </c>
      <c r="D30" s="151">
        <v>104</v>
      </c>
    </row>
    <row r="31" spans="1:4">
      <c r="A31" s="146" t="s">
        <v>189</v>
      </c>
      <c r="B31" s="146"/>
      <c r="C31" s="147"/>
      <c r="D31" s="148"/>
    </row>
    <row r="32" spans="1:4">
      <c r="B32" s="149" t="s">
        <v>221</v>
      </c>
      <c r="C32" s="150"/>
      <c r="D32" s="151"/>
    </row>
    <row r="33" spans="1:4">
      <c r="B33" s="152">
        <v>999990001</v>
      </c>
      <c r="C33" s="150" t="s">
        <v>183</v>
      </c>
      <c r="D33" s="151">
        <v>104</v>
      </c>
    </row>
    <row r="34" spans="1:4">
      <c r="A34" s="146" t="s">
        <v>190</v>
      </c>
      <c r="B34" s="146"/>
      <c r="C34" s="147"/>
      <c r="D34" s="148"/>
    </row>
    <row r="35" spans="1:4">
      <c r="B35" s="149" t="s">
        <v>221</v>
      </c>
      <c r="C35" s="150"/>
      <c r="D35" s="151"/>
    </row>
    <row r="36" spans="1:4" ht="25.5">
      <c r="B36" s="152">
        <v>184806151</v>
      </c>
      <c r="C36" s="150" t="s">
        <v>192</v>
      </c>
      <c r="D36" s="151">
        <v>0.1</v>
      </c>
    </row>
    <row r="37" spans="1:4" ht="25.5">
      <c r="B37" s="152">
        <v>184806171</v>
      </c>
      <c r="C37" s="150" t="s">
        <v>191</v>
      </c>
      <c r="D37" s="151">
        <v>0.1</v>
      </c>
    </row>
    <row r="38" spans="1:4">
      <c r="A38" s="146" t="s">
        <v>193</v>
      </c>
      <c r="B38" s="146"/>
      <c r="C38" s="147"/>
      <c r="D38" s="148"/>
    </row>
    <row r="39" spans="1:4">
      <c r="B39" s="149" t="s">
        <v>221</v>
      </c>
      <c r="C39" s="150"/>
      <c r="D39" s="151"/>
    </row>
    <row r="40" spans="1:4">
      <c r="B40" s="152">
        <v>999990001</v>
      </c>
      <c r="C40" s="150" t="s">
        <v>183</v>
      </c>
      <c r="D40" s="151">
        <v>104</v>
      </c>
    </row>
    <row r="41" spans="1:4">
      <c r="B41" s="152">
        <v>999990027</v>
      </c>
      <c r="C41" s="150" t="s">
        <v>194</v>
      </c>
      <c r="D41" s="151">
        <v>1</v>
      </c>
    </row>
    <row r="42" spans="1:4">
      <c r="A42" s="146" t="s">
        <v>195</v>
      </c>
      <c r="B42" s="146"/>
      <c r="C42" s="147"/>
      <c r="D42" s="148"/>
    </row>
    <row r="43" spans="1:4">
      <c r="B43" s="149" t="s">
        <v>221</v>
      </c>
      <c r="C43" s="150"/>
      <c r="D43" s="151"/>
    </row>
    <row r="44" spans="1:4">
      <c r="B44" s="152">
        <v>999990001</v>
      </c>
      <c r="C44" s="150" t="s">
        <v>183</v>
      </c>
      <c r="D44" s="151">
        <v>104</v>
      </c>
    </row>
    <row r="45" spans="1:4">
      <c r="B45" s="152">
        <v>999990027</v>
      </c>
      <c r="C45" s="150" t="s">
        <v>194</v>
      </c>
      <c r="D45" s="151">
        <v>1</v>
      </c>
    </row>
    <row r="46" spans="1:4">
      <c r="A46" s="146" t="s">
        <v>116</v>
      </c>
      <c r="B46" s="146"/>
      <c r="C46" s="147"/>
      <c r="D46" s="148"/>
    </row>
    <row r="47" spans="1:4">
      <c r="B47" s="149" t="s">
        <v>221</v>
      </c>
      <c r="C47" s="150"/>
      <c r="D47" s="151"/>
    </row>
    <row r="48" spans="1:4" ht="38.25">
      <c r="B48" s="152">
        <v>185804311</v>
      </c>
      <c r="C48" s="150" t="s">
        <v>196</v>
      </c>
      <c r="D48" s="151">
        <v>0.2</v>
      </c>
    </row>
    <row r="49" spans="1:4">
      <c r="B49" s="152">
        <v>185851121</v>
      </c>
      <c r="C49" s="150" t="s">
        <v>197</v>
      </c>
      <c r="D49" s="151">
        <v>0.2</v>
      </c>
    </row>
    <row r="50" spans="1:4" ht="25.5">
      <c r="B50" s="152">
        <v>185851129</v>
      </c>
      <c r="C50" s="150" t="s">
        <v>231</v>
      </c>
      <c r="D50" s="151">
        <v>1</v>
      </c>
    </row>
    <row r="51" spans="1:4">
      <c r="A51" s="146" t="s">
        <v>198</v>
      </c>
      <c r="B51" s="146"/>
      <c r="C51" s="147"/>
      <c r="D51" s="148"/>
    </row>
    <row r="52" spans="1:4">
      <c r="B52" s="149" t="s">
        <v>221</v>
      </c>
      <c r="C52" s="150"/>
      <c r="D52" s="151"/>
    </row>
    <row r="53" spans="1:4">
      <c r="B53" s="152">
        <v>999990001</v>
      </c>
      <c r="C53" s="150" t="s">
        <v>183</v>
      </c>
      <c r="D53" s="151">
        <v>104</v>
      </c>
    </row>
    <row r="54" spans="1:4">
      <c r="A54" s="146" t="s">
        <v>23</v>
      </c>
      <c r="B54" s="146"/>
      <c r="C54" s="147"/>
      <c r="D54" s="148"/>
    </row>
    <row r="55" spans="1:4">
      <c r="B55" s="149" t="s">
        <v>221</v>
      </c>
      <c r="C55" s="150"/>
      <c r="D55" s="151"/>
    </row>
    <row r="56" spans="1:4" ht="25.5">
      <c r="B56" s="152">
        <v>936004212</v>
      </c>
      <c r="C56" s="150" t="s">
        <v>199</v>
      </c>
      <c r="D56" s="151">
        <v>0.5</v>
      </c>
    </row>
    <row r="57" spans="1:4">
      <c r="B57" s="152">
        <v>999990001</v>
      </c>
      <c r="C57" s="150" t="s">
        <v>183</v>
      </c>
      <c r="D57" s="151">
        <v>104</v>
      </c>
    </row>
    <row r="58" spans="1:4">
      <c r="A58" s="146" t="s">
        <v>135</v>
      </c>
      <c r="B58" s="146"/>
      <c r="C58" s="147"/>
      <c r="D58" s="148"/>
    </row>
    <row r="59" spans="1:4">
      <c r="B59" s="149" t="s">
        <v>221</v>
      </c>
      <c r="C59" s="150"/>
      <c r="D59" s="151"/>
    </row>
    <row r="60" spans="1:4" ht="25.5">
      <c r="B60" s="152">
        <v>999990010</v>
      </c>
      <c r="C60" s="150" t="s">
        <v>200</v>
      </c>
      <c r="D60" s="151">
        <v>1</v>
      </c>
    </row>
    <row r="61" spans="1:4">
      <c r="A61" s="146" t="s">
        <v>146</v>
      </c>
      <c r="B61" s="146"/>
      <c r="C61" s="147"/>
      <c r="D61" s="148"/>
    </row>
    <row r="62" spans="1:4">
      <c r="B62" s="149" t="s">
        <v>221</v>
      </c>
      <c r="C62" s="150"/>
      <c r="D62" s="151"/>
    </row>
    <row r="63" spans="1:4">
      <c r="B63" s="152">
        <v>999990029</v>
      </c>
      <c r="C63" s="150" t="s">
        <v>201</v>
      </c>
      <c r="D63" s="151">
        <v>2</v>
      </c>
    </row>
    <row r="64" spans="1:4">
      <c r="A64" s="146" t="s">
        <v>202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223</v>
      </c>
      <c r="D66" s="151">
        <v>5</v>
      </c>
    </row>
    <row r="67" spans="2:4" ht="38.25">
      <c r="B67" s="152">
        <v>184806171</v>
      </c>
      <c r="C67" s="150" t="s">
        <v>204</v>
      </c>
      <c r="D67" s="151">
        <v>0.1</v>
      </c>
    </row>
    <row r="68" spans="2:4" ht="38.25">
      <c r="B68" s="152">
        <v>184806151</v>
      </c>
      <c r="C68" s="150" t="s">
        <v>205</v>
      </c>
      <c r="D68" s="151">
        <v>0.1</v>
      </c>
    </row>
    <row r="69" spans="2:4" ht="38.25">
      <c r="B69" s="152">
        <v>185811152</v>
      </c>
      <c r="C69" s="150" t="s">
        <v>203</v>
      </c>
      <c r="D69" s="151">
        <v>1</v>
      </c>
    </row>
    <row r="70" spans="2:4" ht="25.5">
      <c r="B70" s="152">
        <v>185811211</v>
      </c>
      <c r="C70" s="150" t="s">
        <v>228</v>
      </c>
      <c r="D70" s="151">
        <v>1</v>
      </c>
    </row>
    <row r="71" spans="2:4">
      <c r="B71" s="152">
        <v>999990001</v>
      </c>
      <c r="C71" s="150" t="s">
        <v>183</v>
      </c>
      <c r="D71" s="151">
        <v>104</v>
      </c>
    </row>
    <row r="72" spans="2:4">
      <c r="B72" s="149" t="s">
        <v>184</v>
      </c>
      <c r="C72" s="150"/>
      <c r="D72" s="151"/>
    </row>
    <row r="73" spans="2:4" ht="25.5">
      <c r="B73" s="152">
        <v>111151122</v>
      </c>
      <c r="C73" s="150" t="s">
        <v>226</v>
      </c>
      <c r="D73" s="151">
        <v>5</v>
      </c>
    </row>
    <row r="74" spans="2:4" ht="38.25">
      <c r="B74" s="152">
        <v>184806171</v>
      </c>
      <c r="C74" s="150" t="s">
        <v>204</v>
      </c>
      <c r="D74" s="151">
        <v>0.1</v>
      </c>
    </row>
    <row r="75" spans="2:4" ht="38.25">
      <c r="B75" s="152">
        <v>184806151</v>
      </c>
      <c r="C75" s="150" t="s">
        <v>205</v>
      </c>
      <c r="D75" s="151">
        <v>0.1</v>
      </c>
    </row>
    <row r="76" spans="2:4" ht="38.25">
      <c r="B76" s="152">
        <v>185811162</v>
      </c>
      <c r="C76" s="150" t="s">
        <v>206</v>
      </c>
      <c r="D76" s="151">
        <v>1</v>
      </c>
    </row>
    <row r="77" spans="2:4" ht="25.5">
      <c r="B77" s="152">
        <v>185811212</v>
      </c>
      <c r="C77" s="150" t="s">
        <v>229</v>
      </c>
      <c r="D77" s="151">
        <v>1</v>
      </c>
    </row>
    <row r="78" spans="2:4">
      <c r="B78" s="152">
        <v>999990001</v>
      </c>
      <c r="C78" s="150" t="s">
        <v>183</v>
      </c>
      <c r="D78" s="151">
        <v>104</v>
      </c>
    </row>
    <row r="79" spans="2:4">
      <c r="B79" s="149" t="s">
        <v>185</v>
      </c>
      <c r="C79" s="150"/>
      <c r="D79" s="151"/>
    </row>
    <row r="80" spans="2:4" ht="25.5">
      <c r="B80" s="152">
        <v>111151123</v>
      </c>
      <c r="C80" s="150" t="s">
        <v>227</v>
      </c>
      <c r="D80" s="151">
        <v>5</v>
      </c>
    </row>
    <row r="81" spans="1:4" ht="38.25">
      <c r="B81" s="152">
        <v>184806171</v>
      </c>
      <c r="C81" s="150" t="s">
        <v>204</v>
      </c>
      <c r="D81" s="151">
        <v>0.1</v>
      </c>
    </row>
    <row r="82" spans="1:4" ht="38.25">
      <c r="B82" s="152">
        <v>184806151</v>
      </c>
      <c r="C82" s="150" t="s">
        <v>205</v>
      </c>
      <c r="D82" s="151">
        <v>0.1</v>
      </c>
    </row>
    <row r="83" spans="1:4" ht="38.25">
      <c r="B83" s="152">
        <v>185811172</v>
      </c>
      <c r="C83" s="150" t="s">
        <v>207</v>
      </c>
      <c r="D83" s="151">
        <v>1</v>
      </c>
    </row>
    <row r="84" spans="1:4" ht="25.5">
      <c r="B84" s="152">
        <v>185811213</v>
      </c>
      <c r="C84" s="150" t="s">
        <v>230</v>
      </c>
      <c r="D84" s="151">
        <v>1</v>
      </c>
    </row>
    <row r="85" spans="1:4">
      <c r="B85" s="152">
        <v>999990001</v>
      </c>
      <c r="C85" s="150" t="s">
        <v>183</v>
      </c>
      <c r="D85" s="151">
        <v>104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223</v>
      </c>
      <c r="D88" s="151">
        <v>5</v>
      </c>
    </row>
    <row r="89" spans="1:4" ht="38.25">
      <c r="B89" s="152">
        <v>185811111</v>
      </c>
      <c r="C89" s="150" t="s">
        <v>186</v>
      </c>
      <c r="D89" s="151">
        <v>1</v>
      </c>
    </row>
    <row r="90" spans="1:4" ht="25.5">
      <c r="B90" s="152">
        <v>185811211</v>
      </c>
      <c r="C90" s="150" t="s">
        <v>228</v>
      </c>
      <c r="D90" s="151">
        <v>1</v>
      </c>
    </row>
    <row r="91" spans="1:4">
      <c r="B91" s="152">
        <v>999990001</v>
      </c>
      <c r="C91" s="150" t="s">
        <v>183</v>
      </c>
      <c r="D91" s="151">
        <v>104</v>
      </c>
    </row>
    <row r="92" spans="1:4">
      <c r="B92" s="149" t="s">
        <v>184</v>
      </c>
      <c r="C92" s="150"/>
      <c r="D92" s="151"/>
    </row>
    <row r="93" spans="1:4" ht="25.5">
      <c r="B93" s="152">
        <v>111151122</v>
      </c>
      <c r="C93" s="150" t="s">
        <v>226</v>
      </c>
      <c r="D93" s="151">
        <v>5</v>
      </c>
    </row>
    <row r="94" spans="1:4" ht="38.25">
      <c r="B94" s="152">
        <v>185811121</v>
      </c>
      <c r="C94" s="150" t="s">
        <v>187</v>
      </c>
      <c r="D94" s="151">
        <v>1</v>
      </c>
    </row>
    <row r="95" spans="1:4" ht="25.5">
      <c r="B95" s="152">
        <v>185811212</v>
      </c>
      <c r="C95" s="150" t="s">
        <v>229</v>
      </c>
      <c r="D95" s="151">
        <v>1</v>
      </c>
    </row>
    <row r="96" spans="1:4">
      <c r="B96" s="152">
        <v>999990001</v>
      </c>
      <c r="C96" s="150" t="s">
        <v>183</v>
      </c>
      <c r="D96" s="151">
        <v>104</v>
      </c>
    </row>
    <row r="97" spans="1:4">
      <c r="B97" s="149" t="s">
        <v>185</v>
      </c>
      <c r="C97" s="150"/>
      <c r="D97" s="151"/>
    </row>
    <row r="98" spans="1:4" ht="25.5">
      <c r="B98" s="152">
        <v>111151123</v>
      </c>
      <c r="C98" s="150" t="s">
        <v>227</v>
      </c>
      <c r="D98" s="151">
        <v>5</v>
      </c>
    </row>
    <row r="99" spans="1:4" ht="38.25">
      <c r="B99" s="152">
        <v>185811131</v>
      </c>
      <c r="C99" s="150" t="s">
        <v>188</v>
      </c>
      <c r="D99" s="151">
        <v>1</v>
      </c>
    </row>
    <row r="100" spans="1:4" ht="25.5">
      <c r="B100" s="152">
        <v>185811213</v>
      </c>
      <c r="C100" s="150" t="s">
        <v>230</v>
      </c>
      <c r="D100" s="151">
        <v>1</v>
      </c>
    </row>
    <row r="101" spans="1:4">
      <c r="B101" s="152">
        <v>999990001</v>
      </c>
      <c r="C101" s="150" t="s">
        <v>183</v>
      </c>
      <c r="D101" s="151">
        <v>104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221</v>
      </c>
      <c r="C103" s="150"/>
      <c r="D103" s="151"/>
    </row>
    <row r="104" spans="1:4">
      <c r="B104" s="152">
        <v>999990001</v>
      </c>
      <c r="C104" s="150" t="s">
        <v>183</v>
      </c>
      <c r="D104" s="151">
        <v>104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221</v>
      </c>
      <c r="C106" s="150"/>
      <c r="D106" s="151"/>
    </row>
    <row r="107" spans="1:4">
      <c r="B107" s="152">
        <v>999990001</v>
      </c>
      <c r="C107" s="150" t="s">
        <v>183</v>
      </c>
      <c r="D107" s="151">
        <v>104</v>
      </c>
    </row>
    <row r="108" spans="1:4">
      <c r="B108" s="152">
        <v>999990027</v>
      </c>
      <c r="C108" s="150" t="s">
        <v>194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223</v>
      </c>
      <c r="D111" s="151">
        <v>5</v>
      </c>
    </row>
    <row r="112" spans="1:4" ht="38.25">
      <c r="B112" s="152">
        <v>185811111</v>
      </c>
      <c r="C112" s="150" t="s">
        <v>186</v>
      </c>
      <c r="D112" s="151">
        <v>1</v>
      </c>
    </row>
    <row r="113" spans="1:4" ht="25.5">
      <c r="B113" s="152">
        <v>185811211</v>
      </c>
      <c r="C113" s="150" t="s">
        <v>228</v>
      </c>
      <c r="D113" s="151">
        <v>1</v>
      </c>
    </row>
    <row r="114" spans="1:4">
      <c r="B114" s="152">
        <v>999990001</v>
      </c>
      <c r="C114" s="150" t="s">
        <v>183</v>
      </c>
      <c r="D114" s="151">
        <v>104</v>
      </c>
    </row>
    <row r="115" spans="1:4">
      <c r="B115" s="149" t="s">
        <v>184</v>
      </c>
      <c r="C115" s="150"/>
      <c r="D115" s="151"/>
    </row>
    <row r="116" spans="1:4" ht="25.5">
      <c r="B116" s="152">
        <v>111151122</v>
      </c>
      <c r="C116" s="150" t="s">
        <v>226</v>
      </c>
      <c r="D116" s="151">
        <v>5</v>
      </c>
    </row>
    <row r="117" spans="1:4" ht="38.25">
      <c r="B117" s="152">
        <v>185811121</v>
      </c>
      <c r="C117" s="150" t="s">
        <v>187</v>
      </c>
      <c r="D117" s="151">
        <v>1</v>
      </c>
    </row>
    <row r="118" spans="1:4" ht="25.5">
      <c r="B118" s="152">
        <v>185811212</v>
      </c>
      <c r="C118" s="150" t="s">
        <v>229</v>
      </c>
      <c r="D118" s="151">
        <v>1</v>
      </c>
    </row>
    <row r="119" spans="1:4">
      <c r="B119" s="152">
        <v>999990001</v>
      </c>
      <c r="C119" s="150" t="s">
        <v>183</v>
      </c>
      <c r="D119" s="151">
        <v>104</v>
      </c>
    </row>
    <row r="120" spans="1:4">
      <c r="B120" s="149" t="s">
        <v>185</v>
      </c>
      <c r="C120" s="150"/>
      <c r="D120" s="151"/>
    </row>
    <row r="121" spans="1:4" ht="25.5">
      <c r="B121" s="152">
        <v>111151123</v>
      </c>
      <c r="C121" s="150" t="s">
        <v>227</v>
      </c>
      <c r="D121" s="151">
        <v>5</v>
      </c>
    </row>
    <row r="122" spans="1:4" ht="38.25">
      <c r="B122" s="152">
        <v>185811131</v>
      </c>
      <c r="C122" s="150" t="s">
        <v>188</v>
      </c>
      <c r="D122" s="151">
        <v>1</v>
      </c>
    </row>
    <row r="123" spans="1:4" ht="25.5">
      <c r="B123" s="152">
        <v>185811213</v>
      </c>
      <c r="C123" s="150" t="s">
        <v>230</v>
      </c>
      <c r="D123" s="151">
        <v>1</v>
      </c>
    </row>
    <row r="124" spans="1:4">
      <c r="B124" s="152">
        <v>999990001</v>
      </c>
      <c r="C124" s="150" t="s">
        <v>183</v>
      </c>
      <c r="D124" s="151">
        <v>104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221</v>
      </c>
      <c r="C126" s="150"/>
      <c r="D126" s="151"/>
    </row>
    <row r="127" spans="1:4">
      <c r="B127" s="152">
        <v>999990001</v>
      </c>
      <c r="C127" s="150" t="s">
        <v>183</v>
      </c>
      <c r="D127" s="151">
        <v>104</v>
      </c>
    </row>
    <row r="128" spans="1:4">
      <c r="B128" s="152">
        <v>999990027</v>
      </c>
      <c r="C128" s="150" t="s">
        <v>194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221</v>
      </c>
      <c r="C130" s="150"/>
      <c r="D130" s="151"/>
    </row>
    <row r="131" spans="1:4" ht="38.25">
      <c r="B131" s="152">
        <v>184806171</v>
      </c>
      <c r="C131" s="150" t="s">
        <v>208</v>
      </c>
      <c r="D131" s="151">
        <v>0.1</v>
      </c>
    </row>
    <row r="132" spans="1:4">
      <c r="B132" s="152">
        <v>999990001</v>
      </c>
      <c r="C132" s="150" t="s">
        <v>183</v>
      </c>
      <c r="D132" s="151">
        <v>104</v>
      </c>
    </row>
    <row r="133" spans="1:4">
      <c r="A133" s="146" t="s">
        <v>209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223</v>
      </c>
      <c r="D135" s="151">
        <v>5</v>
      </c>
    </row>
    <row r="136" spans="1:4" ht="38.25">
      <c r="B136" s="152">
        <v>185811111</v>
      </c>
      <c r="C136" s="150" t="s">
        <v>186</v>
      </c>
      <c r="D136" s="151">
        <v>1</v>
      </c>
    </row>
    <row r="137" spans="1:4">
      <c r="B137" s="152">
        <v>999990001</v>
      </c>
      <c r="C137" s="150" t="s">
        <v>183</v>
      </c>
      <c r="D137" s="151">
        <v>104</v>
      </c>
    </row>
    <row r="138" spans="1:4">
      <c r="B138" s="149" t="s">
        <v>184</v>
      </c>
      <c r="C138" s="150"/>
      <c r="D138" s="151"/>
    </row>
    <row r="139" spans="1:4" ht="25.5">
      <c r="B139" s="152">
        <v>111151122</v>
      </c>
      <c r="C139" s="150" t="s">
        <v>226</v>
      </c>
      <c r="D139" s="151">
        <v>5</v>
      </c>
    </row>
    <row r="140" spans="1:4" ht="38.25">
      <c r="B140" s="152">
        <v>185811121</v>
      </c>
      <c r="C140" s="150" t="s">
        <v>187</v>
      </c>
      <c r="D140" s="151">
        <v>1</v>
      </c>
    </row>
    <row r="141" spans="1:4">
      <c r="B141" s="152">
        <v>999990001</v>
      </c>
      <c r="C141" s="150" t="s">
        <v>183</v>
      </c>
      <c r="D141" s="151">
        <v>104</v>
      </c>
    </row>
    <row r="142" spans="1:4">
      <c r="B142" s="149" t="s">
        <v>185</v>
      </c>
      <c r="C142" s="150"/>
      <c r="D142" s="151"/>
    </row>
    <row r="143" spans="1:4" ht="25.5">
      <c r="B143" s="152">
        <v>111151123</v>
      </c>
      <c r="C143" s="150" t="s">
        <v>227</v>
      </c>
      <c r="D143" s="151">
        <v>5</v>
      </c>
    </row>
    <row r="144" spans="1:4" ht="38.25">
      <c r="B144" s="152">
        <v>185811131</v>
      </c>
      <c r="C144" s="150" t="s">
        <v>188</v>
      </c>
      <c r="D144" s="151">
        <v>1</v>
      </c>
    </row>
    <row r="145" spans="1:4">
      <c r="B145" s="152">
        <v>999990001</v>
      </c>
      <c r="C145" s="150" t="s">
        <v>183</v>
      </c>
      <c r="D145" s="151">
        <v>104</v>
      </c>
    </row>
    <row r="146" spans="1:4">
      <c r="A146" s="146" t="s">
        <v>210</v>
      </c>
      <c r="B146" s="146"/>
      <c r="C146" s="147"/>
      <c r="D146" s="148"/>
    </row>
    <row r="147" spans="1:4">
      <c r="B147" s="149" t="s">
        <v>221</v>
      </c>
      <c r="C147" s="150"/>
      <c r="D147" s="151"/>
    </row>
    <row r="148" spans="1:4" ht="25.5">
      <c r="B148" s="152">
        <v>999990016</v>
      </c>
      <c r="C148" s="150" t="s">
        <v>211</v>
      </c>
      <c r="D148" s="151">
        <v>52</v>
      </c>
    </row>
    <row r="149" spans="1:4">
      <c r="B149" s="152">
        <v>999990030</v>
      </c>
      <c r="C149" s="150" t="s">
        <v>212</v>
      </c>
      <c r="D149" s="151">
        <v>2.5999999999999999E-2</v>
      </c>
    </row>
    <row r="150" spans="1:4">
      <c r="A150" s="146" t="s">
        <v>17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204</v>
      </c>
      <c r="D152" s="151">
        <v>0.1</v>
      </c>
    </row>
    <row r="153" spans="1:4">
      <c r="B153" s="152">
        <v>999990001</v>
      </c>
      <c r="C153" s="150" t="s">
        <v>232</v>
      </c>
      <c r="D153" s="151">
        <v>104</v>
      </c>
    </row>
    <row r="154" spans="1:4">
      <c r="B154" s="149" t="s">
        <v>184</v>
      </c>
      <c r="C154" s="150"/>
      <c r="D154" s="151"/>
    </row>
    <row r="155" spans="1:4" ht="38.25">
      <c r="B155" s="152">
        <v>184806171</v>
      </c>
      <c r="C155" s="150" t="s">
        <v>204</v>
      </c>
      <c r="D155" s="151">
        <v>0.1</v>
      </c>
    </row>
    <row r="156" spans="1:4">
      <c r="B156" s="152">
        <v>999990001</v>
      </c>
      <c r="C156" s="150" t="s">
        <v>232</v>
      </c>
      <c r="D156" s="151">
        <v>104</v>
      </c>
    </row>
    <row r="157" spans="1:4">
      <c r="B157" s="149" t="s">
        <v>185</v>
      </c>
      <c r="C157" s="150"/>
      <c r="D157" s="151"/>
    </row>
    <row r="158" spans="1:4" ht="38.25">
      <c r="B158" s="152">
        <v>184806171</v>
      </c>
      <c r="C158" s="150" t="s">
        <v>204</v>
      </c>
      <c r="D158" s="151">
        <v>0.1</v>
      </c>
    </row>
    <row r="159" spans="1:4">
      <c r="B159" s="152">
        <v>999990001</v>
      </c>
      <c r="C159" s="150" t="s">
        <v>232</v>
      </c>
      <c r="D159" s="151">
        <v>104</v>
      </c>
    </row>
    <row r="160" spans="1:4">
      <c r="A160" s="146" t="s">
        <v>18</v>
      </c>
      <c r="B160" s="146"/>
      <c r="C160" s="147"/>
      <c r="D160" s="148"/>
    </row>
    <row r="161" spans="2:4">
      <c r="B161" s="149" t="s">
        <v>221</v>
      </c>
      <c r="C161" s="150"/>
      <c r="D161" s="151"/>
    </row>
    <row r="162" spans="2:4">
      <c r="B162" s="152">
        <v>999990001</v>
      </c>
      <c r="C162" s="150" t="s">
        <v>232</v>
      </c>
      <c r="D162" s="151">
        <v>104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D2003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179</v>
      </c>
    </row>
    <row r="2" spans="1:4" ht="15.75">
      <c r="A2" s="143" t="s">
        <v>233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180</v>
      </c>
      <c r="D4" s="145" t="s">
        <v>181</v>
      </c>
    </row>
    <row r="5" spans="1:4" ht="3.75" customHeight="1"/>
    <row r="6" spans="1:4">
      <c r="A6" s="146" t="s">
        <v>182</v>
      </c>
      <c r="B6" s="146"/>
      <c r="C6" s="147"/>
      <c r="D6" s="148"/>
    </row>
    <row r="7" spans="1:4">
      <c r="B7" s="149" t="s">
        <v>221</v>
      </c>
      <c r="C7" s="150"/>
      <c r="D7" s="151"/>
    </row>
    <row r="8" spans="1:4">
      <c r="B8" s="152">
        <v>999990001</v>
      </c>
      <c r="C8" s="150" t="s">
        <v>234</v>
      </c>
      <c r="D8" s="151">
        <v>12</v>
      </c>
    </row>
    <row r="9" spans="1:4">
      <c r="A9" s="146" t="s">
        <v>224</v>
      </c>
      <c r="B9" s="146"/>
      <c r="C9" s="147"/>
      <c r="D9" s="148"/>
    </row>
    <row r="10" spans="1:4">
      <c r="B10" s="149" t="s">
        <v>221</v>
      </c>
      <c r="C10" s="150"/>
      <c r="D10" s="151"/>
    </row>
    <row r="11" spans="1:4">
      <c r="B11" s="152">
        <v>999990054</v>
      </c>
      <c r="C11" s="150" t="s">
        <v>225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111151131</v>
      </c>
      <c r="C14" s="150" t="s">
        <v>236</v>
      </c>
      <c r="D14" s="151">
        <v>2</v>
      </c>
    </row>
    <row r="15" spans="1:4" ht="38.25">
      <c r="B15" s="152">
        <v>185811111</v>
      </c>
      <c r="C15" s="150" t="s">
        <v>186</v>
      </c>
      <c r="D15" s="151">
        <v>1</v>
      </c>
    </row>
    <row r="16" spans="1:4" ht="25.5">
      <c r="B16" s="152">
        <v>185811211</v>
      </c>
      <c r="C16" s="150" t="s">
        <v>228</v>
      </c>
      <c r="D16" s="151">
        <v>1</v>
      </c>
    </row>
    <row r="17" spans="1:4">
      <c r="B17" s="152">
        <v>999990001</v>
      </c>
      <c r="C17" s="150" t="s">
        <v>234</v>
      </c>
      <c r="D17" s="151">
        <v>12</v>
      </c>
    </row>
    <row r="18" spans="1:4">
      <c r="B18" s="149" t="s">
        <v>184</v>
      </c>
      <c r="C18" s="150"/>
      <c r="D18" s="151"/>
    </row>
    <row r="19" spans="1:4" ht="25.5">
      <c r="B19" s="152">
        <v>111151132</v>
      </c>
      <c r="C19" s="150" t="s">
        <v>237</v>
      </c>
      <c r="D19" s="151">
        <v>2</v>
      </c>
    </row>
    <row r="20" spans="1:4" ht="38.25">
      <c r="B20" s="152">
        <v>185811121</v>
      </c>
      <c r="C20" s="150" t="s">
        <v>187</v>
      </c>
      <c r="D20" s="151">
        <v>1</v>
      </c>
    </row>
    <row r="21" spans="1:4" ht="25.5">
      <c r="B21" s="152">
        <v>185811212</v>
      </c>
      <c r="C21" s="150" t="s">
        <v>229</v>
      </c>
      <c r="D21" s="151">
        <v>1</v>
      </c>
    </row>
    <row r="22" spans="1:4">
      <c r="B22" s="152">
        <v>999990001</v>
      </c>
      <c r="C22" s="150" t="s">
        <v>234</v>
      </c>
      <c r="D22" s="151">
        <v>12</v>
      </c>
    </row>
    <row r="23" spans="1:4">
      <c r="B23" s="149" t="s">
        <v>185</v>
      </c>
      <c r="C23" s="150"/>
      <c r="D23" s="151"/>
    </row>
    <row r="24" spans="1:4" ht="25.5">
      <c r="B24" s="152">
        <v>111151133</v>
      </c>
      <c r="C24" s="150" t="s">
        <v>238</v>
      </c>
      <c r="D24" s="151">
        <v>2</v>
      </c>
    </row>
    <row r="25" spans="1:4" ht="38.25">
      <c r="B25" s="152">
        <v>185811131</v>
      </c>
      <c r="C25" s="150" t="s">
        <v>188</v>
      </c>
      <c r="D25" s="151">
        <v>1</v>
      </c>
    </row>
    <row r="26" spans="1:4" ht="25.5">
      <c r="B26" s="152">
        <v>185811213</v>
      </c>
      <c r="C26" s="150" t="s">
        <v>230</v>
      </c>
      <c r="D26" s="151">
        <v>1</v>
      </c>
    </row>
    <row r="27" spans="1:4">
      <c r="B27" s="152">
        <v>999990001</v>
      </c>
      <c r="C27" s="150" t="s">
        <v>234</v>
      </c>
      <c r="D27" s="151">
        <v>12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221</v>
      </c>
      <c r="C29" s="150"/>
      <c r="D29" s="151"/>
    </row>
    <row r="30" spans="1:4">
      <c r="B30" s="152">
        <v>999990001</v>
      </c>
      <c r="C30" s="150" t="s">
        <v>234</v>
      </c>
      <c r="D30" s="151">
        <v>12</v>
      </c>
    </row>
    <row r="31" spans="1:4">
      <c r="A31" s="146" t="s">
        <v>189</v>
      </c>
      <c r="B31" s="146"/>
      <c r="C31" s="147"/>
      <c r="D31" s="148"/>
    </row>
    <row r="32" spans="1:4">
      <c r="B32" s="149" t="s">
        <v>221</v>
      </c>
      <c r="C32" s="150"/>
      <c r="D32" s="151"/>
    </row>
    <row r="33" spans="1:4">
      <c r="B33" s="152">
        <v>999990001</v>
      </c>
      <c r="C33" s="150" t="s">
        <v>234</v>
      </c>
      <c r="D33" s="151">
        <v>12</v>
      </c>
    </row>
    <row r="34" spans="1:4">
      <c r="A34" s="146" t="s">
        <v>190</v>
      </c>
      <c r="B34" s="146"/>
      <c r="C34" s="147"/>
      <c r="D34" s="148"/>
    </row>
    <row r="35" spans="1:4">
      <c r="B35" s="149" t="s">
        <v>221</v>
      </c>
      <c r="C35" s="150"/>
      <c r="D35" s="151"/>
    </row>
    <row r="36" spans="1:4" ht="25.5">
      <c r="B36" s="152">
        <v>184806151</v>
      </c>
      <c r="C36" s="150" t="s">
        <v>192</v>
      </c>
      <c r="D36" s="151">
        <v>0.1</v>
      </c>
    </row>
    <row r="37" spans="1:4" ht="25.5">
      <c r="B37" s="152">
        <v>184806171</v>
      </c>
      <c r="C37" s="150" t="s">
        <v>191</v>
      </c>
      <c r="D37" s="151">
        <v>0.1</v>
      </c>
    </row>
    <row r="38" spans="1:4">
      <c r="A38" s="146" t="s">
        <v>116</v>
      </c>
      <c r="B38" s="146"/>
      <c r="C38" s="147"/>
      <c r="D38" s="148"/>
    </row>
    <row r="39" spans="1:4">
      <c r="B39" s="149" t="s">
        <v>221</v>
      </c>
      <c r="C39" s="150"/>
      <c r="D39" s="151"/>
    </row>
    <row r="40" spans="1:4" ht="38.25">
      <c r="B40" s="152">
        <v>185804311</v>
      </c>
      <c r="C40" s="150" t="s">
        <v>196</v>
      </c>
      <c r="D40" s="151">
        <v>0.2</v>
      </c>
    </row>
    <row r="41" spans="1:4">
      <c r="B41" s="152">
        <v>185851121</v>
      </c>
      <c r="C41" s="150" t="s">
        <v>197</v>
      </c>
      <c r="D41" s="151">
        <v>0.2</v>
      </c>
    </row>
    <row r="42" spans="1:4" ht="25.5">
      <c r="B42" s="152">
        <v>185851129</v>
      </c>
      <c r="C42" s="150" t="s">
        <v>231</v>
      </c>
      <c r="D42" s="151">
        <v>1</v>
      </c>
    </row>
    <row r="43" spans="1:4">
      <c r="A43" s="146" t="s">
        <v>198</v>
      </c>
      <c r="B43" s="146"/>
      <c r="C43" s="147"/>
      <c r="D43" s="148"/>
    </row>
    <row r="44" spans="1:4">
      <c r="B44" s="149" t="s">
        <v>221</v>
      </c>
      <c r="C44" s="150"/>
      <c r="D44" s="151"/>
    </row>
    <row r="45" spans="1:4">
      <c r="B45" s="152">
        <v>999990001</v>
      </c>
      <c r="C45" s="150" t="s">
        <v>234</v>
      </c>
      <c r="D45" s="151">
        <v>12</v>
      </c>
    </row>
    <row r="46" spans="1:4">
      <c r="A46" s="146" t="s">
        <v>135</v>
      </c>
      <c r="B46" s="146"/>
      <c r="C46" s="147"/>
      <c r="D46" s="148"/>
    </row>
    <row r="47" spans="1:4">
      <c r="B47" s="149" t="s">
        <v>221</v>
      </c>
      <c r="C47" s="150"/>
      <c r="D47" s="151"/>
    </row>
    <row r="48" spans="1:4" ht="25.5">
      <c r="B48" s="152">
        <v>999990010</v>
      </c>
      <c r="C48" s="150" t="s">
        <v>200</v>
      </c>
      <c r="D48" s="151">
        <v>1</v>
      </c>
    </row>
    <row r="49" spans="1:4">
      <c r="A49" s="146" t="s">
        <v>146</v>
      </c>
      <c r="B49" s="146"/>
      <c r="C49" s="147"/>
      <c r="D49" s="148"/>
    </row>
    <row r="50" spans="1:4">
      <c r="B50" s="149" t="s">
        <v>221</v>
      </c>
      <c r="C50" s="150"/>
      <c r="D50" s="151"/>
    </row>
    <row r="51" spans="1:4">
      <c r="B51" s="152">
        <v>999990029</v>
      </c>
      <c r="C51" s="150" t="s">
        <v>201</v>
      </c>
      <c r="D51" s="151">
        <v>2</v>
      </c>
    </row>
    <row r="52" spans="1:4">
      <c r="A52" s="146" t="s">
        <v>202</v>
      </c>
      <c r="B52" s="146"/>
      <c r="C52" s="147"/>
      <c r="D52" s="148"/>
    </row>
    <row r="53" spans="1:4">
      <c r="B53" s="149" t="s">
        <v>4</v>
      </c>
      <c r="C53" s="150"/>
      <c r="D53" s="151"/>
    </row>
    <row r="54" spans="1:4" ht="25.5">
      <c r="B54" s="152">
        <v>111151131</v>
      </c>
      <c r="C54" s="150" t="s">
        <v>236</v>
      </c>
      <c r="D54" s="151">
        <v>2</v>
      </c>
    </row>
    <row r="55" spans="1:4" ht="38.25">
      <c r="B55" s="152">
        <v>184806171</v>
      </c>
      <c r="C55" s="150" t="s">
        <v>204</v>
      </c>
      <c r="D55" s="151">
        <v>0.1</v>
      </c>
    </row>
    <row r="56" spans="1:4" ht="38.25">
      <c r="B56" s="152">
        <v>184806151</v>
      </c>
      <c r="C56" s="150" t="s">
        <v>205</v>
      </c>
      <c r="D56" s="151">
        <v>0.1</v>
      </c>
    </row>
    <row r="57" spans="1:4" ht="38.25">
      <c r="B57" s="152">
        <v>185811152</v>
      </c>
      <c r="C57" s="150" t="s">
        <v>203</v>
      </c>
      <c r="D57" s="151">
        <v>1</v>
      </c>
    </row>
    <row r="58" spans="1:4" ht="25.5">
      <c r="B58" s="152">
        <v>185811211</v>
      </c>
      <c r="C58" s="150" t="s">
        <v>228</v>
      </c>
      <c r="D58" s="151">
        <v>1</v>
      </c>
    </row>
    <row r="59" spans="1:4">
      <c r="B59" s="152">
        <v>999990001</v>
      </c>
      <c r="C59" s="150" t="s">
        <v>234</v>
      </c>
      <c r="D59" s="151">
        <v>12</v>
      </c>
    </row>
    <row r="60" spans="1:4">
      <c r="B60" s="149" t="s">
        <v>184</v>
      </c>
      <c r="C60" s="150"/>
      <c r="D60" s="151"/>
    </row>
    <row r="61" spans="1:4" ht="25.5">
      <c r="B61" s="152">
        <v>111151132</v>
      </c>
      <c r="C61" s="150" t="s">
        <v>237</v>
      </c>
      <c r="D61" s="151">
        <v>2</v>
      </c>
    </row>
    <row r="62" spans="1:4" ht="38.25">
      <c r="B62" s="152">
        <v>184806171</v>
      </c>
      <c r="C62" s="150" t="s">
        <v>204</v>
      </c>
      <c r="D62" s="151">
        <v>0.1</v>
      </c>
    </row>
    <row r="63" spans="1:4" ht="38.25">
      <c r="B63" s="152">
        <v>184806151</v>
      </c>
      <c r="C63" s="150" t="s">
        <v>205</v>
      </c>
      <c r="D63" s="151">
        <v>0.1</v>
      </c>
    </row>
    <row r="64" spans="1:4" ht="38.25">
      <c r="B64" s="152">
        <v>185811162</v>
      </c>
      <c r="C64" s="150" t="s">
        <v>206</v>
      </c>
      <c r="D64" s="151">
        <v>1</v>
      </c>
    </row>
    <row r="65" spans="1:4" ht="25.5">
      <c r="B65" s="152">
        <v>185811212</v>
      </c>
      <c r="C65" s="150" t="s">
        <v>229</v>
      </c>
      <c r="D65" s="151">
        <v>1</v>
      </c>
    </row>
    <row r="66" spans="1:4">
      <c r="B66" s="152">
        <v>999990001</v>
      </c>
      <c r="C66" s="150" t="s">
        <v>234</v>
      </c>
      <c r="D66" s="151">
        <v>12</v>
      </c>
    </row>
    <row r="67" spans="1:4">
      <c r="B67" s="149" t="s">
        <v>185</v>
      </c>
      <c r="C67" s="150"/>
      <c r="D67" s="151"/>
    </row>
    <row r="68" spans="1:4" ht="25.5">
      <c r="B68" s="152">
        <v>111151133</v>
      </c>
      <c r="C68" s="150" t="s">
        <v>238</v>
      </c>
      <c r="D68" s="151">
        <v>2</v>
      </c>
    </row>
    <row r="69" spans="1:4" ht="38.25">
      <c r="B69" s="152">
        <v>184806171</v>
      </c>
      <c r="C69" s="150" t="s">
        <v>204</v>
      </c>
      <c r="D69" s="151">
        <v>0.1</v>
      </c>
    </row>
    <row r="70" spans="1:4" ht="38.25">
      <c r="B70" s="152">
        <v>184806151</v>
      </c>
      <c r="C70" s="150" t="s">
        <v>205</v>
      </c>
      <c r="D70" s="151">
        <v>0.1</v>
      </c>
    </row>
    <row r="71" spans="1:4" ht="38.25">
      <c r="B71" s="152">
        <v>185811172</v>
      </c>
      <c r="C71" s="150" t="s">
        <v>207</v>
      </c>
      <c r="D71" s="151">
        <v>1</v>
      </c>
    </row>
    <row r="72" spans="1:4" ht="25.5">
      <c r="B72" s="152">
        <v>185811213</v>
      </c>
      <c r="C72" s="150" t="s">
        <v>230</v>
      </c>
      <c r="D72" s="151">
        <v>1</v>
      </c>
    </row>
    <row r="73" spans="1:4">
      <c r="B73" s="152">
        <v>999990001</v>
      </c>
      <c r="C73" s="150" t="s">
        <v>234</v>
      </c>
      <c r="D73" s="151">
        <v>12</v>
      </c>
    </row>
    <row r="74" spans="1:4">
      <c r="A74" s="146" t="s">
        <v>10</v>
      </c>
      <c r="B74" s="146"/>
      <c r="C74" s="147"/>
      <c r="D74" s="148"/>
    </row>
    <row r="75" spans="1:4">
      <c r="B75" s="149" t="s">
        <v>4</v>
      </c>
      <c r="C75" s="150"/>
      <c r="D75" s="151"/>
    </row>
    <row r="76" spans="1:4" ht="25.5">
      <c r="B76" s="152">
        <v>111151131</v>
      </c>
      <c r="C76" s="150" t="s">
        <v>236</v>
      </c>
      <c r="D76" s="151">
        <v>2</v>
      </c>
    </row>
    <row r="77" spans="1:4" ht="38.25">
      <c r="B77" s="152">
        <v>185811111</v>
      </c>
      <c r="C77" s="150" t="s">
        <v>186</v>
      </c>
      <c r="D77" s="151">
        <v>1</v>
      </c>
    </row>
    <row r="78" spans="1:4" ht="25.5">
      <c r="B78" s="152">
        <v>185811211</v>
      </c>
      <c r="C78" s="150" t="s">
        <v>228</v>
      </c>
      <c r="D78" s="151">
        <v>1</v>
      </c>
    </row>
    <row r="79" spans="1:4">
      <c r="B79" s="152">
        <v>999990001</v>
      </c>
      <c r="C79" s="150" t="s">
        <v>234</v>
      </c>
      <c r="D79" s="151">
        <v>12</v>
      </c>
    </row>
    <row r="80" spans="1:4">
      <c r="B80" s="149" t="s">
        <v>184</v>
      </c>
      <c r="C80" s="150"/>
      <c r="D80" s="151"/>
    </row>
    <row r="81" spans="1:4" ht="25.5">
      <c r="B81" s="152">
        <v>111151132</v>
      </c>
      <c r="C81" s="150" t="s">
        <v>237</v>
      </c>
      <c r="D81" s="151">
        <v>2</v>
      </c>
    </row>
    <row r="82" spans="1:4" ht="38.25">
      <c r="B82" s="152">
        <v>185811121</v>
      </c>
      <c r="C82" s="150" t="s">
        <v>187</v>
      </c>
      <c r="D82" s="151">
        <v>1</v>
      </c>
    </row>
    <row r="83" spans="1:4" ht="25.5">
      <c r="B83" s="152">
        <v>185811212</v>
      </c>
      <c r="C83" s="150" t="s">
        <v>229</v>
      </c>
      <c r="D83" s="151">
        <v>1</v>
      </c>
    </row>
    <row r="84" spans="1:4">
      <c r="B84" s="152">
        <v>999990001</v>
      </c>
      <c r="C84" s="150" t="s">
        <v>234</v>
      </c>
      <c r="D84" s="151">
        <v>12</v>
      </c>
    </row>
    <row r="85" spans="1:4">
      <c r="B85" s="149" t="s">
        <v>185</v>
      </c>
      <c r="C85" s="150"/>
      <c r="D85" s="151"/>
    </row>
    <row r="86" spans="1:4" ht="25.5">
      <c r="B86" s="152">
        <v>111151133</v>
      </c>
      <c r="C86" s="150" t="s">
        <v>238</v>
      </c>
      <c r="D86" s="151">
        <v>2</v>
      </c>
    </row>
    <row r="87" spans="1:4" ht="38.25">
      <c r="B87" s="152">
        <v>185811131</v>
      </c>
      <c r="C87" s="150" t="s">
        <v>188</v>
      </c>
      <c r="D87" s="151">
        <v>1</v>
      </c>
    </row>
    <row r="88" spans="1:4" ht="25.5">
      <c r="B88" s="152">
        <v>185811213</v>
      </c>
      <c r="C88" s="150" t="s">
        <v>230</v>
      </c>
      <c r="D88" s="151">
        <v>1</v>
      </c>
    </row>
    <row r="89" spans="1:4">
      <c r="B89" s="152">
        <v>999990001</v>
      </c>
      <c r="C89" s="150" t="s">
        <v>234</v>
      </c>
      <c r="D89" s="151">
        <v>12</v>
      </c>
    </row>
    <row r="90" spans="1:4">
      <c r="A90" s="146" t="s">
        <v>11</v>
      </c>
      <c r="B90" s="146"/>
      <c r="C90" s="147"/>
      <c r="D90" s="148"/>
    </row>
    <row r="91" spans="1:4">
      <c r="B91" s="149" t="s">
        <v>221</v>
      </c>
      <c r="C91" s="150"/>
      <c r="D91" s="151"/>
    </row>
    <row r="92" spans="1:4">
      <c r="B92" s="152">
        <v>999990001</v>
      </c>
      <c r="C92" s="150" t="s">
        <v>234</v>
      </c>
      <c r="D92" s="151">
        <v>12</v>
      </c>
    </row>
    <row r="93" spans="1:4">
      <c r="A93" s="146" t="s">
        <v>13</v>
      </c>
      <c r="B93" s="146"/>
      <c r="C93" s="147"/>
      <c r="D93" s="148"/>
    </row>
    <row r="94" spans="1:4">
      <c r="B94" s="149" t="s">
        <v>4</v>
      </c>
      <c r="C94" s="150"/>
      <c r="D94" s="151"/>
    </row>
    <row r="95" spans="1:4" ht="25.5">
      <c r="B95" s="152">
        <v>111151131</v>
      </c>
      <c r="C95" s="150" t="s">
        <v>236</v>
      </c>
      <c r="D95" s="151">
        <v>2</v>
      </c>
    </row>
    <row r="96" spans="1:4" ht="38.25">
      <c r="B96" s="152">
        <v>185811111</v>
      </c>
      <c r="C96" s="150" t="s">
        <v>186</v>
      </c>
      <c r="D96" s="151">
        <v>1</v>
      </c>
    </row>
    <row r="97" spans="1:4" ht="25.5">
      <c r="B97" s="152">
        <v>185811211</v>
      </c>
      <c r="C97" s="150" t="s">
        <v>228</v>
      </c>
      <c r="D97" s="151">
        <v>1</v>
      </c>
    </row>
    <row r="98" spans="1:4">
      <c r="B98" s="152">
        <v>999990001</v>
      </c>
      <c r="C98" s="150" t="s">
        <v>234</v>
      </c>
      <c r="D98" s="151">
        <v>12</v>
      </c>
    </row>
    <row r="99" spans="1:4">
      <c r="B99" s="149" t="s">
        <v>184</v>
      </c>
      <c r="C99" s="150"/>
      <c r="D99" s="151"/>
    </row>
    <row r="100" spans="1:4" ht="25.5">
      <c r="B100" s="152">
        <v>111151132</v>
      </c>
      <c r="C100" s="150" t="s">
        <v>237</v>
      </c>
      <c r="D100" s="151">
        <v>2</v>
      </c>
    </row>
    <row r="101" spans="1:4" ht="38.25">
      <c r="B101" s="152">
        <v>185811121</v>
      </c>
      <c r="C101" s="150" t="s">
        <v>187</v>
      </c>
      <c r="D101" s="151">
        <v>1</v>
      </c>
    </row>
    <row r="102" spans="1:4" ht="25.5">
      <c r="B102" s="152">
        <v>185811212</v>
      </c>
      <c r="C102" s="150" t="s">
        <v>229</v>
      </c>
      <c r="D102" s="151">
        <v>1</v>
      </c>
    </row>
    <row r="103" spans="1:4">
      <c r="B103" s="152">
        <v>999990001</v>
      </c>
      <c r="C103" s="150" t="s">
        <v>234</v>
      </c>
      <c r="D103" s="151">
        <v>12</v>
      </c>
    </row>
    <row r="104" spans="1:4">
      <c r="B104" s="149" t="s">
        <v>185</v>
      </c>
      <c r="C104" s="150"/>
      <c r="D104" s="151"/>
    </row>
    <row r="105" spans="1:4" ht="25.5">
      <c r="B105" s="152">
        <v>111151133</v>
      </c>
      <c r="C105" s="150" t="s">
        <v>238</v>
      </c>
      <c r="D105" s="151">
        <v>2</v>
      </c>
    </row>
    <row r="106" spans="1:4" ht="38.25">
      <c r="B106" s="152">
        <v>185811131</v>
      </c>
      <c r="C106" s="150" t="s">
        <v>188</v>
      </c>
      <c r="D106" s="151">
        <v>1</v>
      </c>
    </row>
    <row r="107" spans="1:4" ht="25.5">
      <c r="B107" s="152">
        <v>185811213</v>
      </c>
      <c r="C107" s="150" t="s">
        <v>230</v>
      </c>
      <c r="D107" s="151">
        <v>1</v>
      </c>
    </row>
    <row r="108" spans="1:4">
      <c r="B108" s="152">
        <v>999990001</v>
      </c>
      <c r="C108" s="150" t="s">
        <v>234</v>
      </c>
      <c r="D108" s="151">
        <v>12</v>
      </c>
    </row>
    <row r="109" spans="1:4">
      <c r="A109" s="146" t="s">
        <v>15</v>
      </c>
      <c r="B109" s="146"/>
      <c r="C109" s="147"/>
      <c r="D109" s="148"/>
    </row>
    <row r="110" spans="1:4">
      <c r="B110" s="149" t="s">
        <v>221</v>
      </c>
      <c r="C110" s="150"/>
      <c r="D110" s="151"/>
    </row>
    <row r="111" spans="1:4" ht="38.25">
      <c r="B111" s="152">
        <v>184806171</v>
      </c>
      <c r="C111" s="150" t="s">
        <v>208</v>
      </c>
      <c r="D111" s="151">
        <v>0.1</v>
      </c>
    </row>
    <row r="112" spans="1:4">
      <c r="B112" s="152">
        <v>999990001</v>
      </c>
      <c r="C112" s="150" t="s">
        <v>234</v>
      </c>
      <c r="D112" s="151">
        <v>12</v>
      </c>
    </row>
    <row r="113" spans="1:4">
      <c r="A113" s="146" t="s">
        <v>17</v>
      </c>
      <c r="B113" s="146"/>
      <c r="C113" s="147"/>
      <c r="D113" s="148"/>
    </row>
    <row r="114" spans="1:4">
      <c r="B114" s="149" t="s">
        <v>4</v>
      </c>
      <c r="C114" s="150"/>
      <c r="D114" s="151"/>
    </row>
    <row r="115" spans="1:4" ht="38.25">
      <c r="B115" s="152">
        <v>184806171</v>
      </c>
      <c r="C115" s="150" t="s">
        <v>204</v>
      </c>
      <c r="D115" s="151">
        <v>0.1</v>
      </c>
    </row>
    <row r="116" spans="1:4">
      <c r="B116" s="152">
        <v>999990001</v>
      </c>
      <c r="C116" s="150" t="s">
        <v>235</v>
      </c>
      <c r="D116" s="151">
        <v>12</v>
      </c>
    </row>
    <row r="117" spans="1:4">
      <c r="B117" s="149" t="s">
        <v>184</v>
      </c>
      <c r="C117" s="150"/>
      <c r="D117" s="151"/>
    </row>
    <row r="118" spans="1:4" ht="38.25">
      <c r="B118" s="152">
        <v>184806171</v>
      </c>
      <c r="C118" s="150" t="s">
        <v>204</v>
      </c>
      <c r="D118" s="151">
        <v>0.1</v>
      </c>
    </row>
    <row r="119" spans="1:4">
      <c r="B119" s="152">
        <v>999990001</v>
      </c>
      <c r="C119" s="150" t="s">
        <v>235</v>
      </c>
      <c r="D119" s="151">
        <v>12</v>
      </c>
    </row>
    <row r="120" spans="1:4">
      <c r="B120" s="149" t="s">
        <v>185</v>
      </c>
      <c r="C120" s="150"/>
      <c r="D120" s="151"/>
    </row>
    <row r="121" spans="1:4" ht="38.25">
      <c r="B121" s="152">
        <v>184806171</v>
      </c>
      <c r="C121" s="150" t="s">
        <v>204</v>
      </c>
      <c r="D121" s="151">
        <v>0.1</v>
      </c>
    </row>
    <row r="122" spans="1:4">
      <c r="B122" s="152">
        <v>999990001</v>
      </c>
      <c r="C122" s="150" t="s">
        <v>235</v>
      </c>
      <c r="D122" s="151">
        <v>12</v>
      </c>
    </row>
    <row r="123" spans="1:4">
      <c r="A123" s="146" t="s">
        <v>18</v>
      </c>
      <c r="B123" s="146"/>
      <c r="C123" s="147"/>
      <c r="D123" s="148"/>
    </row>
    <row r="124" spans="1:4">
      <c r="B124" s="149" t="s">
        <v>221</v>
      </c>
      <c r="C124" s="150"/>
      <c r="D124" s="151"/>
    </row>
    <row r="125" spans="1:4">
      <c r="B125" s="152">
        <v>999990001</v>
      </c>
      <c r="C125" s="150" t="s">
        <v>235</v>
      </c>
      <c r="D125" s="151">
        <v>12</v>
      </c>
    </row>
    <row r="126" spans="1:4">
      <c r="C126" s="150"/>
      <c r="D126" s="151"/>
    </row>
    <row r="127" spans="1:4">
      <c r="C127" s="150"/>
      <c r="D127" s="151"/>
    </row>
    <row r="128" spans="1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</row>
    <row r="1855" spans="3:4">
      <c r="C1855" s="150"/>
    </row>
    <row r="1856" spans="3:4">
      <c r="C1856" s="150"/>
    </row>
    <row r="1857" spans="3:3">
      <c r="C1857" s="150"/>
    </row>
    <row r="1858" spans="3:3">
      <c r="C1858" s="150"/>
    </row>
    <row r="1859" spans="3:3">
      <c r="C1859" s="150"/>
    </row>
    <row r="1860" spans="3:3">
      <c r="C1860" s="150"/>
    </row>
    <row r="1861" spans="3:3">
      <c r="C1861" s="150"/>
    </row>
    <row r="1862" spans="3:3">
      <c r="C1862" s="150"/>
    </row>
    <row r="1863" spans="3:3">
      <c r="C1863" s="150"/>
    </row>
    <row r="1864" spans="3:3">
      <c r="C1864" s="150"/>
    </row>
    <row r="1865" spans="3:3">
      <c r="C1865" s="150"/>
    </row>
    <row r="1866" spans="3:3">
      <c r="C1866" s="150"/>
    </row>
    <row r="1867" spans="3:3">
      <c r="C1867" s="150"/>
    </row>
    <row r="1868" spans="3:3">
      <c r="C1868" s="150"/>
    </row>
    <row r="1869" spans="3:3">
      <c r="C1869" s="150"/>
    </row>
    <row r="1870" spans="3:3">
      <c r="C1870" s="150"/>
    </row>
    <row r="1871" spans="3:3">
      <c r="C1871" s="150"/>
    </row>
    <row r="1872" spans="3:3">
      <c r="C1872" s="150"/>
    </row>
    <row r="1873" spans="3:3">
      <c r="C1873" s="150"/>
    </row>
    <row r="1874" spans="3:3">
      <c r="C1874" s="150"/>
    </row>
    <row r="1875" spans="3:3">
      <c r="C1875" s="150"/>
    </row>
    <row r="1876" spans="3:3">
      <c r="C1876" s="150"/>
    </row>
    <row r="1877" spans="3:3">
      <c r="C1877" s="150"/>
    </row>
    <row r="1878" spans="3:3">
      <c r="C1878" s="150"/>
    </row>
    <row r="1879" spans="3:3">
      <c r="C1879" s="150"/>
    </row>
    <row r="1880" spans="3:3">
      <c r="C1880" s="150"/>
    </row>
    <row r="1881" spans="3:3">
      <c r="C1881" s="150"/>
    </row>
    <row r="1882" spans="3:3">
      <c r="C1882" s="150"/>
    </row>
    <row r="1883" spans="3:3">
      <c r="C1883" s="150"/>
    </row>
    <row r="1884" spans="3:3">
      <c r="C1884" s="150"/>
    </row>
    <row r="1885" spans="3:3">
      <c r="C1885" s="150"/>
    </row>
    <row r="1886" spans="3:3">
      <c r="C1886" s="150"/>
    </row>
    <row r="1887" spans="3:3">
      <c r="C1887" s="150"/>
    </row>
    <row r="1888" spans="3:3">
      <c r="C1888" s="150"/>
    </row>
    <row r="1889" spans="3:3">
      <c r="C1889" s="150"/>
    </row>
    <row r="1890" spans="3:3">
      <c r="C1890" s="150"/>
    </row>
    <row r="1891" spans="3:3">
      <c r="C1891" s="150"/>
    </row>
    <row r="1892" spans="3:3">
      <c r="C1892" s="150"/>
    </row>
    <row r="1893" spans="3:3">
      <c r="C1893" s="150"/>
    </row>
    <row r="1894" spans="3:3">
      <c r="C1894" s="150"/>
    </row>
    <row r="1895" spans="3:3">
      <c r="C1895" s="150"/>
    </row>
    <row r="1896" spans="3:3">
      <c r="C1896" s="150"/>
    </row>
    <row r="1897" spans="3:3">
      <c r="C1897" s="150"/>
    </row>
    <row r="1898" spans="3:3">
      <c r="C1898" s="150"/>
    </row>
    <row r="1899" spans="3:3">
      <c r="C1899" s="150"/>
    </row>
    <row r="1900" spans="3:3">
      <c r="C1900" s="150"/>
    </row>
    <row r="1901" spans="3:3">
      <c r="C1901" s="150"/>
    </row>
    <row r="1902" spans="3:3">
      <c r="C1902" s="150"/>
    </row>
    <row r="1903" spans="3:3">
      <c r="C1903" s="150"/>
    </row>
    <row r="1904" spans="3:3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179</v>
      </c>
    </row>
    <row r="2" spans="1:4" ht="15.75">
      <c r="A2" s="143" t="s">
        <v>239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180</v>
      </c>
      <c r="D4" s="145" t="s">
        <v>181</v>
      </c>
    </row>
    <row r="5" spans="1:4" ht="3.75" customHeight="1"/>
    <row r="6" spans="1:4">
      <c r="A6" s="146" t="s">
        <v>182</v>
      </c>
      <c r="B6" s="146"/>
      <c r="C6" s="147"/>
      <c r="D6" s="148"/>
    </row>
    <row r="7" spans="1:4">
      <c r="B7" s="149" t="s">
        <v>221</v>
      </c>
      <c r="C7" s="150"/>
      <c r="D7" s="151"/>
    </row>
    <row r="8" spans="1:4">
      <c r="B8" s="152">
        <v>999990001</v>
      </c>
      <c r="C8" s="150" t="s">
        <v>240</v>
      </c>
      <c r="D8" s="151">
        <v>156</v>
      </c>
    </row>
    <row r="9" spans="1:4">
      <c r="A9" s="146" t="s">
        <v>224</v>
      </c>
      <c r="B9" s="146"/>
      <c r="C9" s="147"/>
      <c r="D9" s="148"/>
    </row>
    <row r="10" spans="1:4">
      <c r="B10" s="149" t="s">
        <v>221</v>
      </c>
      <c r="C10" s="150"/>
      <c r="D10" s="151"/>
    </row>
    <row r="11" spans="1:4">
      <c r="B11" s="152">
        <v>999990054</v>
      </c>
      <c r="C11" s="150" t="s">
        <v>225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223</v>
      </c>
      <c r="D14" s="151">
        <v>12</v>
      </c>
    </row>
    <row r="15" spans="1:4" ht="38.25">
      <c r="B15" s="152">
        <v>185811111</v>
      </c>
      <c r="C15" s="150" t="s">
        <v>186</v>
      </c>
      <c r="D15" s="151">
        <v>2</v>
      </c>
    </row>
    <row r="16" spans="1:4" ht="25.5">
      <c r="B16" s="152">
        <v>185811211</v>
      </c>
      <c r="C16" s="150" t="s">
        <v>228</v>
      </c>
      <c r="D16" s="151">
        <v>1</v>
      </c>
    </row>
    <row r="17" spans="1:4">
      <c r="B17" s="152">
        <v>999990001</v>
      </c>
      <c r="C17" s="150" t="s">
        <v>240</v>
      </c>
      <c r="D17" s="151">
        <v>156</v>
      </c>
    </row>
    <row r="18" spans="1:4">
      <c r="B18" s="149" t="s">
        <v>184</v>
      </c>
      <c r="C18" s="150"/>
      <c r="D18" s="151"/>
    </row>
    <row r="19" spans="1:4" ht="25.5">
      <c r="B19" s="152">
        <v>111151122</v>
      </c>
      <c r="C19" s="150" t="s">
        <v>226</v>
      </c>
      <c r="D19" s="151">
        <v>12</v>
      </c>
    </row>
    <row r="20" spans="1:4" ht="38.25">
      <c r="B20" s="152">
        <v>185811121</v>
      </c>
      <c r="C20" s="150" t="s">
        <v>187</v>
      </c>
      <c r="D20" s="151">
        <v>2</v>
      </c>
    </row>
    <row r="21" spans="1:4" ht="25.5">
      <c r="B21" s="152">
        <v>185811212</v>
      </c>
      <c r="C21" s="150" t="s">
        <v>229</v>
      </c>
      <c r="D21" s="151">
        <v>1</v>
      </c>
    </row>
    <row r="22" spans="1:4">
      <c r="B22" s="152">
        <v>999990001</v>
      </c>
      <c r="C22" s="150" t="s">
        <v>240</v>
      </c>
      <c r="D22" s="151">
        <v>156</v>
      </c>
    </row>
    <row r="23" spans="1:4">
      <c r="B23" s="149" t="s">
        <v>185</v>
      </c>
      <c r="C23" s="150"/>
      <c r="D23" s="151"/>
    </row>
    <row r="24" spans="1:4" ht="25.5">
      <c r="B24" s="152">
        <v>111151123</v>
      </c>
      <c r="C24" s="150" t="s">
        <v>227</v>
      </c>
      <c r="D24" s="151">
        <v>12</v>
      </c>
    </row>
    <row r="25" spans="1:4" ht="38.25">
      <c r="B25" s="152">
        <v>185811131</v>
      </c>
      <c r="C25" s="150" t="s">
        <v>188</v>
      </c>
      <c r="D25" s="151">
        <v>2</v>
      </c>
    </row>
    <row r="26" spans="1:4" ht="25.5">
      <c r="B26" s="152">
        <v>185811213</v>
      </c>
      <c r="C26" s="150" t="s">
        <v>230</v>
      </c>
      <c r="D26" s="151">
        <v>1</v>
      </c>
    </row>
    <row r="27" spans="1:4">
      <c r="B27" s="152">
        <v>999990001</v>
      </c>
      <c r="C27" s="150" t="s">
        <v>240</v>
      </c>
      <c r="D27" s="151">
        <v>156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221</v>
      </c>
      <c r="C29" s="150"/>
      <c r="D29" s="151"/>
    </row>
    <row r="30" spans="1:4">
      <c r="B30" s="152">
        <v>999990001</v>
      </c>
      <c r="C30" s="150" t="s">
        <v>240</v>
      </c>
      <c r="D30" s="151">
        <v>156</v>
      </c>
    </row>
    <row r="31" spans="1:4">
      <c r="A31" s="146" t="s">
        <v>189</v>
      </c>
      <c r="B31" s="146"/>
      <c r="C31" s="147"/>
      <c r="D31" s="148"/>
    </row>
    <row r="32" spans="1:4">
      <c r="B32" s="149" t="s">
        <v>221</v>
      </c>
      <c r="C32" s="150"/>
      <c r="D32" s="151"/>
    </row>
    <row r="33" spans="1:4">
      <c r="B33" s="152">
        <v>999990001</v>
      </c>
      <c r="C33" s="150" t="s">
        <v>240</v>
      </c>
      <c r="D33" s="151">
        <v>156</v>
      </c>
    </row>
    <row r="34" spans="1:4">
      <c r="A34" s="146" t="s">
        <v>190</v>
      </c>
      <c r="B34" s="146"/>
      <c r="C34" s="147"/>
      <c r="D34" s="148"/>
    </row>
    <row r="35" spans="1:4">
      <c r="B35" s="149" t="s">
        <v>221</v>
      </c>
      <c r="C35" s="150"/>
      <c r="D35" s="151"/>
    </row>
    <row r="36" spans="1:4" ht="25.5">
      <c r="B36" s="152">
        <v>184806151</v>
      </c>
      <c r="C36" s="150" t="s">
        <v>192</v>
      </c>
      <c r="D36" s="151">
        <v>0.1</v>
      </c>
    </row>
    <row r="37" spans="1:4" ht="25.5">
      <c r="B37" s="152">
        <v>184806171</v>
      </c>
      <c r="C37" s="150" t="s">
        <v>191</v>
      </c>
      <c r="D37" s="151">
        <v>0.1</v>
      </c>
    </row>
    <row r="38" spans="1:4">
      <c r="A38" s="146" t="s">
        <v>193</v>
      </c>
      <c r="B38" s="146"/>
      <c r="C38" s="147"/>
      <c r="D38" s="148"/>
    </row>
    <row r="39" spans="1:4">
      <c r="B39" s="149" t="s">
        <v>221</v>
      </c>
      <c r="C39" s="150"/>
      <c r="D39" s="151"/>
    </row>
    <row r="40" spans="1:4">
      <c r="B40" s="152">
        <v>999990001</v>
      </c>
      <c r="C40" s="150" t="s">
        <v>240</v>
      </c>
      <c r="D40" s="151">
        <v>156</v>
      </c>
    </row>
    <row r="41" spans="1:4">
      <c r="B41" s="152">
        <v>999990027</v>
      </c>
      <c r="C41" s="150" t="s">
        <v>194</v>
      </c>
      <c r="D41" s="151">
        <v>1</v>
      </c>
    </row>
    <row r="42" spans="1:4">
      <c r="A42" s="146" t="s">
        <v>195</v>
      </c>
      <c r="B42" s="146"/>
      <c r="C42" s="147"/>
      <c r="D42" s="148"/>
    </row>
    <row r="43" spans="1:4">
      <c r="B43" s="149" t="s">
        <v>221</v>
      </c>
      <c r="C43" s="150"/>
      <c r="D43" s="151"/>
    </row>
    <row r="44" spans="1:4">
      <c r="B44" s="152">
        <v>999990001</v>
      </c>
      <c r="C44" s="150" t="s">
        <v>240</v>
      </c>
      <c r="D44" s="151">
        <v>156</v>
      </c>
    </row>
    <row r="45" spans="1:4">
      <c r="B45" s="152">
        <v>999990027</v>
      </c>
      <c r="C45" s="150" t="s">
        <v>194</v>
      </c>
      <c r="D45" s="151">
        <v>1</v>
      </c>
    </row>
    <row r="46" spans="1:4">
      <c r="A46" s="146" t="s">
        <v>116</v>
      </c>
      <c r="B46" s="146"/>
      <c r="C46" s="147"/>
      <c r="D46" s="148"/>
    </row>
    <row r="47" spans="1:4">
      <c r="B47" s="149" t="s">
        <v>221</v>
      </c>
      <c r="C47" s="150"/>
      <c r="D47" s="151"/>
    </row>
    <row r="48" spans="1:4" ht="38.25">
      <c r="B48" s="152">
        <v>185804311</v>
      </c>
      <c r="C48" s="150" t="s">
        <v>196</v>
      </c>
      <c r="D48" s="151">
        <v>0.2</v>
      </c>
    </row>
    <row r="49" spans="1:4">
      <c r="B49" s="152">
        <v>185851121</v>
      </c>
      <c r="C49" s="150" t="s">
        <v>197</v>
      </c>
      <c r="D49" s="151">
        <v>0.2</v>
      </c>
    </row>
    <row r="50" spans="1:4" ht="25.5">
      <c r="B50" s="152">
        <v>185851129</v>
      </c>
      <c r="C50" s="150" t="s">
        <v>231</v>
      </c>
      <c r="D50" s="151">
        <v>1</v>
      </c>
    </row>
    <row r="51" spans="1:4">
      <c r="A51" s="146" t="s">
        <v>198</v>
      </c>
      <c r="B51" s="146"/>
      <c r="C51" s="147"/>
      <c r="D51" s="148"/>
    </row>
    <row r="52" spans="1:4">
      <c r="B52" s="149" t="s">
        <v>221</v>
      </c>
      <c r="C52" s="150"/>
      <c r="D52" s="151"/>
    </row>
    <row r="53" spans="1:4">
      <c r="B53" s="152">
        <v>999990001</v>
      </c>
      <c r="C53" s="150" t="s">
        <v>240</v>
      </c>
      <c r="D53" s="151">
        <v>156</v>
      </c>
    </row>
    <row r="54" spans="1:4">
      <c r="A54" s="146" t="s">
        <v>23</v>
      </c>
      <c r="B54" s="146"/>
      <c r="C54" s="147"/>
      <c r="D54" s="148"/>
    </row>
    <row r="55" spans="1:4">
      <c r="B55" s="149" t="s">
        <v>221</v>
      </c>
      <c r="C55" s="150"/>
      <c r="D55" s="151"/>
    </row>
    <row r="56" spans="1:4" ht="25.5">
      <c r="B56" s="152">
        <v>936004212</v>
      </c>
      <c r="C56" s="150" t="s">
        <v>199</v>
      </c>
      <c r="D56" s="151">
        <v>0.5</v>
      </c>
    </row>
    <row r="57" spans="1:4">
      <c r="B57" s="152">
        <v>999990001</v>
      </c>
      <c r="C57" s="150" t="s">
        <v>240</v>
      </c>
      <c r="D57" s="151">
        <v>156</v>
      </c>
    </row>
    <row r="58" spans="1:4">
      <c r="A58" s="146" t="s">
        <v>135</v>
      </c>
      <c r="B58" s="146"/>
      <c r="C58" s="147"/>
      <c r="D58" s="148"/>
    </row>
    <row r="59" spans="1:4">
      <c r="B59" s="149" t="s">
        <v>221</v>
      </c>
      <c r="C59" s="150"/>
      <c r="D59" s="151"/>
    </row>
    <row r="60" spans="1:4" ht="25.5">
      <c r="B60" s="152">
        <v>999990010</v>
      </c>
      <c r="C60" s="150" t="s">
        <v>200</v>
      </c>
      <c r="D60" s="151">
        <v>1</v>
      </c>
    </row>
    <row r="61" spans="1:4">
      <c r="A61" s="146" t="s">
        <v>146</v>
      </c>
      <c r="B61" s="146"/>
      <c r="C61" s="147"/>
      <c r="D61" s="148"/>
    </row>
    <row r="62" spans="1:4">
      <c r="B62" s="149" t="s">
        <v>221</v>
      </c>
      <c r="C62" s="150"/>
      <c r="D62" s="151"/>
    </row>
    <row r="63" spans="1:4">
      <c r="B63" s="152">
        <v>999990029</v>
      </c>
      <c r="C63" s="150" t="s">
        <v>201</v>
      </c>
      <c r="D63" s="151">
        <v>2</v>
      </c>
    </row>
    <row r="64" spans="1:4">
      <c r="A64" s="146" t="s">
        <v>202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223</v>
      </c>
      <c r="D66" s="151">
        <v>12</v>
      </c>
    </row>
    <row r="67" spans="2:4" ht="38.25">
      <c r="B67" s="152">
        <v>184806171</v>
      </c>
      <c r="C67" s="150" t="s">
        <v>204</v>
      </c>
      <c r="D67" s="151">
        <v>0.1</v>
      </c>
    </row>
    <row r="68" spans="2:4" ht="38.25">
      <c r="B68" s="152">
        <v>184806151</v>
      </c>
      <c r="C68" s="150" t="s">
        <v>205</v>
      </c>
      <c r="D68" s="151">
        <v>0.1</v>
      </c>
    </row>
    <row r="69" spans="2:4" ht="38.25">
      <c r="B69" s="152">
        <v>185811152</v>
      </c>
      <c r="C69" s="150" t="s">
        <v>203</v>
      </c>
      <c r="D69" s="151">
        <v>2</v>
      </c>
    </row>
    <row r="70" spans="2:4" ht="25.5">
      <c r="B70" s="152">
        <v>185811211</v>
      </c>
      <c r="C70" s="150" t="s">
        <v>228</v>
      </c>
      <c r="D70" s="151">
        <v>1</v>
      </c>
    </row>
    <row r="71" spans="2:4">
      <c r="B71" s="152">
        <v>999990001</v>
      </c>
      <c r="C71" s="150" t="s">
        <v>240</v>
      </c>
      <c r="D71" s="151">
        <v>156</v>
      </c>
    </row>
    <row r="72" spans="2:4">
      <c r="B72" s="149" t="s">
        <v>184</v>
      </c>
      <c r="C72" s="150"/>
      <c r="D72" s="151"/>
    </row>
    <row r="73" spans="2:4" ht="25.5">
      <c r="B73" s="152">
        <v>111151122</v>
      </c>
      <c r="C73" s="150" t="s">
        <v>226</v>
      </c>
      <c r="D73" s="151">
        <v>12</v>
      </c>
    </row>
    <row r="74" spans="2:4" ht="38.25">
      <c r="B74" s="152">
        <v>184806171</v>
      </c>
      <c r="C74" s="150" t="s">
        <v>204</v>
      </c>
      <c r="D74" s="151">
        <v>0.1</v>
      </c>
    </row>
    <row r="75" spans="2:4" ht="38.25">
      <c r="B75" s="152">
        <v>184806151</v>
      </c>
      <c r="C75" s="150" t="s">
        <v>205</v>
      </c>
      <c r="D75" s="151">
        <v>0.1</v>
      </c>
    </row>
    <row r="76" spans="2:4" ht="38.25">
      <c r="B76" s="152">
        <v>185811162</v>
      </c>
      <c r="C76" s="150" t="s">
        <v>206</v>
      </c>
      <c r="D76" s="151">
        <v>2</v>
      </c>
    </row>
    <row r="77" spans="2:4" ht="25.5">
      <c r="B77" s="152">
        <v>185811212</v>
      </c>
      <c r="C77" s="150" t="s">
        <v>229</v>
      </c>
      <c r="D77" s="151">
        <v>1</v>
      </c>
    </row>
    <row r="78" spans="2:4">
      <c r="B78" s="152">
        <v>999990001</v>
      </c>
      <c r="C78" s="150" t="s">
        <v>240</v>
      </c>
      <c r="D78" s="151">
        <v>156</v>
      </c>
    </row>
    <row r="79" spans="2:4">
      <c r="B79" s="149" t="s">
        <v>185</v>
      </c>
      <c r="C79" s="150"/>
      <c r="D79" s="151"/>
    </row>
    <row r="80" spans="2:4" ht="25.5">
      <c r="B80" s="152">
        <v>111151123</v>
      </c>
      <c r="C80" s="150" t="s">
        <v>227</v>
      </c>
      <c r="D80" s="151">
        <v>12</v>
      </c>
    </row>
    <row r="81" spans="1:4" ht="38.25">
      <c r="B81" s="152">
        <v>184806171</v>
      </c>
      <c r="C81" s="150" t="s">
        <v>204</v>
      </c>
      <c r="D81" s="151">
        <v>0.1</v>
      </c>
    </row>
    <row r="82" spans="1:4" ht="38.25">
      <c r="B82" s="152">
        <v>184806151</v>
      </c>
      <c r="C82" s="150" t="s">
        <v>205</v>
      </c>
      <c r="D82" s="151">
        <v>0.1</v>
      </c>
    </row>
    <row r="83" spans="1:4" ht="38.25">
      <c r="B83" s="152">
        <v>185811172</v>
      </c>
      <c r="C83" s="150" t="s">
        <v>207</v>
      </c>
      <c r="D83" s="151">
        <v>2</v>
      </c>
    </row>
    <row r="84" spans="1:4" ht="25.5">
      <c r="B84" s="152">
        <v>185811213</v>
      </c>
      <c r="C84" s="150" t="s">
        <v>230</v>
      </c>
      <c r="D84" s="151">
        <v>1</v>
      </c>
    </row>
    <row r="85" spans="1:4">
      <c r="B85" s="152">
        <v>999990001</v>
      </c>
      <c r="C85" s="150" t="s">
        <v>240</v>
      </c>
      <c r="D85" s="151">
        <v>156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223</v>
      </c>
      <c r="D88" s="151">
        <v>12</v>
      </c>
    </row>
    <row r="89" spans="1:4" ht="38.25">
      <c r="B89" s="152">
        <v>185811111</v>
      </c>
      <c r="C89" s="150" t="s">
        <v>186</v>
      </c>
      <c r="D89" s="151">
        <v>2</v>
      </c>
    </row>
    <row r="90" spans="1:4" ht="25.5">
      <c r="B90" s="152">
        <v>185811211</v>
      </c>
      <c r="C90" s="150" t="s">
        <v>228</v>
      </c>
      <c r="D90" s="151">
        <v>1</v>
      </c>
    </row>
    <row r="91" spans="1:4">
      <c r="B91" s="152">
        <v>999990001</v>
      </c>
      <c r="C91" s="150" t="s">
        <v>240</v>
      </c>
      <c r="D91" s="151">
        <v>156</v>
      </c>
    </row>
    <row r="92" spans="1:4">
      <c r="B92" s="149" t="s">
        <v>184</v>
      </c>
      <c r="C92" s="150"/>
      <c r="D92" s="151"/>
    </row>
    <row r="93" spans="1:4" ht="25.5">
      <c r="B93" s="152">
        <v>111151122</v>
      </c>
      <c r="C93" s="150" t="s">
        <v>226</v>
      </c>
      <c r="D93" s="151">
        <v>12</v>
      </c>
    </row>
    <row r="94" spans="1:4" ht="38.25">
      <c r="B94" s="152">
        <v>185811121</v>
      </c>
      <c r="C94" s="150" t="s">
        <v>187</v>
      </c>
      <c r="D94" s="151">
        <v>2</v>
      </c>
    </row>
    <row r="95" spans="1:4" ht="25.5">
      <c r="B95" s="152">
        <v>185811212</v>
      </c>
      <c r="C95" s="150" t="s">
        <v>229</v>
      </c>
      <c r="D95" s="151">
        <v>1</v>
      </c>
    </row>
    <row r="96" spans="1:4">
      <c r="B96" s="152">
        <v>999990001</v>
      </c>
      <c r="C96" s="150" t="s">
        <v>240</v>
      </c>
      <c r="D96" s="151">
        <v>156</v>
      </c>
    </row>
    <row r="97" spans="1:4">
      <c r="B97" s="149" t="s">
        <v>185</v>
      </c>
      <c r="C97" s="150"/>
      <c r="D97" s="151"/>
    </row>
    <row r="98" spans="1:4" ht="25.5">
      <c r="B98" s="152">
        <v>111151123</v>
      </c>
      <c r="C98" s="150" t="s">
        <v>227</v>
      </c>
      <c r="D98" s="151">
        <v>12</v>
      </c>
    </row>
    <row r="99" spans="1:4" ht="38.25">
      <c r="B99" s="152">
        <v>185811131</v>
      </c>
      <c r="C99" s="150" t="s">
        <v>188</v>
      </c>
      <c r="D99" s="151">
        <v>2</v>
      </c>
    </row>
    <row r="100" spans="1:4" ht="25.5">
      <c r="B100" s="152">
        <v>185811213</v>
      </c>
      <c r="C100" s="150" t="s">
        <v>230</v>
      </c>
      <c r="D100" s="151">
        <v>1</v>
      </c>
    </row>
    <row r="101" spans="1:4">
      <c r="B101" s="152">
        <v>999990001</v>
      </c>
      <c r="C101" s="150" t="s">
        <v>240</v>
      </c>
      <c r="D101" s="151">
        <v>156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221</v>
      </c>
      <c r="C103" s="150"/>
      <c r="D103" s="151"/>
    </row>
    <row r="104" spans="1:4">
      <c r="B104" s="152">
        <v>999990001</v>
      </c>
      <c r="C104" s="150" t="s">
        <v>240</v>
      </c>
      <c r="D104" s="151">
        <v>156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221</v>
      </c>
      <c r="C106" s="150"/>
      <c r="D106" s="151"/>
    </row>
    <row r="107" spans="1:4">
      <c r="B107" s="152">
        <v>999990001</v>
      </c>
      <c r="C107" s="150" t="s">
        <v>240</v>
      </c>
      <c r="D107" s="151">
        <v>156</v>
      </c>
    </row>
    <row r="108" spans="1:4">
      <c r="B108" s="152">
        <v>999990027</v>
      </c>
      <c r="C108" s="150" t="s">
        <v>194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223</v>
      </c>
      <c r="D111" s="151">
        <v>12</v>
      </c>
    </row>
    <row r="112" spans="1:4" ht="38.25">
      <c r="B112" s="152">
        <v>185811111</v>
      </c>
      <c r="C112" s="150" t="s">
        <v>186</v>
      </c>
      <c r="D112" s="151">
        <v>2</v>
      </c>
    </row>
    <row r="113" spans="1:4" ht="25.5">
      <c r="B113" s="152">
        <v>185811211</v>
      </c>
      <c r="C113" s="150" t="s">
        <v>228</v>
      </c>
      <c r="D113" s="151">
        <v>1</v>
      </c>
    </row>
    <row r="114" spans="1:4">
      <c r="B114" s="152">
        <v>999990001</v>
      </c>
      <c r="C114" s="150" t="s">
        <v>240</v>
      </c>
      <c r="D114" s="151">
        <v>156</v>
      </c>
    </row>
    <row r="115" spans="1:4">
      <c r="B115" s="149" t="s">
        <v>184</v>
      </c>
      <c r="C115" s="150"/>
      <c r="D115" s="151"/>
    </row>
    <row r="116" spans="1:4" ht="25.5">
      <c r="B116" s="152">
        <v>111151122</v>
      </c>
      <c r="C116" s="150" t="s">
        <v>226</v>
      </c>
      <c r="D116" s="151">
        <v>12</v>
      </c>
    </row>
    <row r="117" spans="1:4" ht="38.25">
      <c r="B117" s="152">
        <v>185811121</v>
      </c>
      <c r="C117" s="150" t="s">
        <v>187</v>
      </c>
      <c r="D117" s="151">
        <v>2</v>
      </c>
    </row>
    <row r="118" spans="1:4" ht="25.5">
      <c r="B118" s="152">
        <v>185811212</v>
      </c>
      <c r="C118" s="150" t="s">
        <v>229</v>
      </c>
      <c r="D118" s="151">
        <v>1</v>
      </c>
    </row>
    <row r="119" spans="1:4">
      <c r="B119" s="152">
        <v>999990001</v>
      </c>
      <c r="C119" s="150" t="s">
        <v>240</v>
      </c>
      <c r="D119" s="151">
        <v>156</v>
      </c>
    </row>
    <row r="120" spans="1:4">
      <c r="B120" s="149" t="s">
        <v>185</v>
      </c>
      <c r="C120" s="150"/>
      <c r="D120" s="151"/>
    </row>
    <row r="121" spans="1:4" ht="25.5">
      <c r="B121" s="152">
        <v>111151123</v>
      </c>
      <c r="C121" s="150" t="s">
        <v>227</v>
      </c>
      <c r="D121" s="151">
        <v>12</v>
      </c>
    </row>
    <row r="122" spans="1:4" ht="38.25">
      <c r="B122" s="152">
        <v>185811131</v>
      </c>
      <c r="C122" s="150" t="s">
        <v>188</v>
      </c>
      <c r="D122" s="151">
        <v>2</v>
      </c>
    </row>
    <row r="123" spans="1:4" ht="25.5">
      <c r="B123" s="152">
        <v>185811213</v>
      </c>
      <c r="C123" s="150" t="s">
        <v>230</v>
      </c>
      <c r="D123" s="151">
        <v>1</v>
      </c>
    </row>
    <row r="124" spans="1:4">
      <c r="B124" s="152">
        <v>999990001</v>
      </c>
      <c r="C124" s="150" t="s">
        <v>240</v>
      </c>
      <c r="D124" s="151">
        <v>156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221</v>
      </c>
      <c r="C126" s="150"/>
      <c r="D126" s="151"/>
    </row>
    <row r="127" spans="1:4">
      <c r="B127" s="152">
        <v>999990001</v>
      </c>
      <c r="C127" s="150" t="s">
        <v>240</v>
      </c>
      <c r="D127" s="151">
        <v>156</v>
      </c>
    </row>
    <row r="128" spans="1:4">
      <c r="B128" s="152">
        <v>999990027</v>
      </c>
      <c r="C128" s="150" t="s">
        <v>194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221</v>
      </c>
      <c r="C130" s="150"/>
      <c r="D130" s="151"/>
    </row>
    <row r="131" spans="1:4" ht="38.25">
      <c r="B131" s="152">
        <v>184806171</v>
      </c>
      <c r="C131" s="150" t="s">
        <v>208</v>
      </c>
      <c r="D131" s="151">
        <v>0.1</v>
      </c>
    </row>
    <row r="132" spans="1:4">
      <c r="B132" s="152">
        <v>999990001</v>
      </c>
      <c r="C132" s="150" t="s">
        <v>240</v>
      </c>
      <c r="D132" s="151">
        <v>156</v>
      </c>
    </row>
    <row r="133" spans="1:4">
      <c r="A133" s="146" t="s">
        <v>209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223</v>
      </c>
      <c r="D135" s="151">
        <v>12</v>
      </c>
    </row>
    <row r="136" spans="1:4" ht="38.25">
      <c r="B136" s="152">
        <v>185811111</v>
      </c>
      <c r="C136" s="150" t="s">
        <v>186</v>
      </c>
      <c r="D136" s="151">
        <v>1</v>
      </c>
    </row>
    <row r="137" spans="1:4">
      <c r="B137" s="152">
        <v>999990001</v>
      </c>
      <c r="C137" s="150" t="s">
        <v>240</v>
      </c>
      <c r="D137" s="151">
        <v>156</v>
      </c>
    </row>
    <row r="138" spans="1:4">
      <c r="B138" s="149" t="s">
        <v>184</v>
      </c>
      <c r="C138" s="150"/>
      <c r="D138" s="151"/>
    </row>
    <row r="139" spans="1:4" ht="25.5">
      <c r="B139" s="152">
        <v>111151122</v>
      </c>
      <c r="C139" s="150" t="s">
        <v>226</v>
      </c>
      <c r="D139" s="151">
        <v>12</v>
      </c>
    </row>
    <row r="140" spans="1:4" ht="38.25">
      <c r="B140" s="152">
        <v>185811121</v>
      </c>
      <c r="C140" s="150" t="s">
        <v>187</v>
      </c>
      <c r="D140" s="151">
        <v>1</v>
      </c>
    </row>
    <row r="141" spans="1:4">
      <c r="B141" s="152">
        <v>999990001</v>
      </c>
      <c r="C141" s="150" t="s">
        <v>240</v>
      </c>
      <c r="D141" s="151">
        <v>156</v>
      </c>
    </row>
    <row r="142" spans="1:4">
      <c r="B142" s="149" t="s">
        <v>185</v>
      </c>
      <c r="C142" s="150"/>
      <c r="D142" s="151"/>
    </row>
    <row r="143" spans="1:4" ht="25.5">
      <c r="B143" s="152">
        <v>111151123</v>
      </c>
      <c r="C143" s="150" t="s">
        <v>227</v>
      </c>
      <c r="D143" s="151">
        <v>12</v>
      </c>
    </row>
    <row r="144" spans="1:4" ht="38.25">
      <c r="B144" s="152">
        <v>185811131</v>
      </c>
      <c r="C144" s="150" t="s">
        <v>188</v>
      </c>
      <c r="D144" s="151">
        <v>1</v>
      </c>
    </row>
    <row r="145" spans="1:4">
      <c r="B145" s="152">
        <v>999990001</v>
      </c>
      <c r="C145" s="150" t="s">
        <v>240</v>
      </c>
      <c r="D145" s="151">
        <v>156</v>
      </c>
    </row>
    <row r="146" spans="1:4">
      <c r="A146" s="146" t="s">
        <v>210</v>
      </c>
      <c r="B146" s="146"/>
      <c r="C146" s="147"/>
      <c r="D146" s="148"/>
    </row>
    <row r="147" spans="1:4">
      <c r="B147" s="149" t="s">
        <v>221</v>
      </c>
      <c r="C147" s="150"/>
      <c r="D147" s="151"/>
    </row>
    <row r="148" spans="1:4" ht="25.5">
      <c r="B148" s="152">
        <v>999990016</v>
      </c>
      <c r="C148" s="150" t="s">
        <v>211</v>
      </c>
      <c r="D148" s="151">
        <v>52</v>
      </c>
    </row>
    <row r="149" spans="1:4">
      <c r="B149" s="152">
        <v>999990030</v>
      </c>
      <c r="C149" s="150" t="s">
        <v>212</v>
      </c>
      <c r="D149" s="151">
        <v>2.5999999999999999E-2</v>
      </c>
    </row>
    <row r="150" spans="1:4">
      <c r="A150" s="146" t="s">
        <v>17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204</v>
      </c>
      <c r="D152" s="151">
        <v>0.1</v>
      </c>
    </row>
    <row r="153" spans="1:4">
      <c r="B153" s="152">
        <v>999990001</v>
      </c>
      <c r="C153" s="150" t="s">
        <v>241</v>
      </c>
      <c r="D153" s="151">
        <v>156</v>
      </c>
    </row>
    <row r="154" spans="1:4">
      <c r="B154" s="149" t="s">
        <v>184</v>
      </c>
      <c r="C154" s="150"/>
      <c r="D154" s="151"/>
    </row>
    <row r="155" spans="1:4" ht="38.25">
      <c r="B155" s="152">
        <v>184806171</v>
      </c>
      <c r="C155" s="150" t="s">
        <v>204</v>
      </c>
      <c r="D155" s="151">
        <v>0.1</v>
      </c>
    </row>
    <row r="156" spans="1:4">
      <c r="B156" s="152">
        <v>999990001</v>
      </c>
      <c r="C156" s="150" t="s">
        <v>241</v>
      </c>
      <c r="D156" s="151">
        <v>156</v>
      </c>
    </row>
    <row r="157" spans="1:4">
      <c r="B157" s="149" t="s">
        <v>185</v>
      </c>
      <c r="C157" s="150"/>
      <c r="D157" s="151"/>
    </row>
    <row r="158" spans="1:4" ht="38.25">
      <c r="B158" s="152">
        <v>184806171</v>
      </c>
      <c r="C158" s="150" t="s">
        <v>204</v>
      </c>
      <c r="D158" s="151">
        <v>0.1</v>
      </c>
    </row>
    <row r="159" spans="1:4">
      <c r="B159" s="152">
        <v>999990001</v>
      </c>
      <c r="C159" s="150" t="s">
        <v>241</v>
      </c>
      <c r="D159" s="151">
        <v>156</v>
      </c>
    </row>
    <row r="160" spans="1:4">
      <c r="A160" s="146" t="s">
        <v>18</v>
      </c>
      <c r="B160" s="146"/>
      <c r="C160" s="147"/>
      <c r="D160" s="148"/>
    </row>
    <row r="161" spans="2:4">
      <c r="B161" s="149" t="s">
        <v>221</v>
      </c>
      <c r="C161" s="150"/>
      <c r="D161" s="151"/>
    </row>
    <row r="162" spans="2:4">
      <c r="B162" s="152">
        <v>999990001</v>
      </c>
      <c r="C162" s="150" t="s">
        <v>241</v>
      </c>
      <c r="D162" s="151">
        <v>156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D2151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179</v>
      </c>
    </row>
    <row r="2" spans="1:4" ht="15.75">
      <c r="A2" s="143" t="s">
        <v>213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180</v>
      </c>
      <c r="D4" s="145" t="s">
        <v>181</v>
      </c>
    </row>
    <row r="5" spans="1:4" ht="3.75" customHeight="1"/>
    <row r="6" spans="1:4">
      <c r="A6" s="146" t="s">
        <v>224</v>
      </c>
      <c r="B6" s="146"/>
      <c r="C6" s="147"/>
      <c r="D6" s="148"/>
    </row>
    <row r="7" spans="1:4">
      <c r="B7" s="149" t="s">
        <v>221</v>
      </c>
      <c r="C7" s="150"/>
      <c r="D7" s="151"/>
    </row>
    <row r="8" spans="1:4">
      <c r="B8" s="152">
        <v>999990054</v>
      </c>
      <c r="C8" s="150" t="s">
        <v>225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221</v>
      </c>
      <c r="C10" s="150"/>
      <c r="D10" s="151"/>
    </row>
    <row r="11" spans="1:4" ht="25.5">
      <c r="B11" s="152">
        <v>999990001</v>
      </c>
      <c r="C11" s="150" t="s">
        <v>216</v>
      </c>
      <c r="D11" s="151">
        <v>80</v>
      </c>
    </row>
    <row r="12" spans="1:4">
      <c r="B12" s="152">
        <v>999990003</v>
      </c>
      <c r="C12" s="150" t="s">
        <v>214</v>
      </c>
      <c r="D12" s="151">
        <v>12</v>
      </c>
    </row>
    <row r="13" spans="1:4">
      <c r="B13" s="152">
        <v>999990005</v>
      </c>
      <c r="C13" s="150" t="s">
        <v>242</v>
      </c>
      <c r="D13" s="151">
        <v>3</v>
      </c>
    </row>
    <row r="14" spans="1:4" ht="25.5">
      <c r="B14" s="152">
        <v>999990011</v>
      </c>
      <c r="C14" s="150" t="s">
        <v>215</v>
      </c>
      <c r="D14" s="151">
        <v>0.25</v>
      </c>
    </row>
    <row r="15" spans="1:4">
      <c r="B15" s="152">
        <v>999990012</v>
      </c>
      <c r="C15" s="150" t="s">
        <v>217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221</v>
      </c>
      <c r="C17" s="150"/>
      <c r="D17" s="151"/>
    </row>
    <row r="18" spans="1:4" ht="25.5">
      <c r="B18" s="152">
        <v>999990001</v>
      </c>
      <c r="C18" s="150" t="s">
        <v>216</v>
      </c>
      <c r="D18" s="151">
        <v>80</v>
      </c>
    </row>
    <row r="19" spans="1:4">
      <c r="B19" s="152">
        <v>999990003</v>
      </c>
      <c r="C19" s="150" t="s">
        <v>214</v>
      </c>
      <c r="D19" s="151">
        <v>12</v>
      </c>
    </row>
    <row r="20" spans="1:4">
      <c r="B20" s="152">
        <v>999990005</v>
      </c>
      <c r="C20" s="150" t="s">
        <v>242</v>
      </c>
      <c r="D20" s="151">
        <v>3</v>
      </c>
    </row>
    <row r="21" spans="1:4" ht="25.5">
      <c r="B21" s="152">
        <v>999990011</v>
      </c>
      <c r="C21" s="150" t="s">
        <v>215</v>
      </c>
      <c r="D21" s="151">
        <v>0.25</v>
      </c>
    </row>
    <row r="22" spans="1:4">
      <c r="B22" s="152">
        <v>999990012</v>
      </c>
      <c r="C22" s="150" t="s">
        <v>217</v>
      </c>
      <c r="D22" s="151">
        <v>12</v>
      </c>
    </row>
    <row r="23" spans="1:4">
      <c r="A23" s="146" t="s">
        <v>18</v>
      </c>
      <c r="B23" s="146"/>
      <c r="C23" s="147"/>
      <c r="D23" s="148"/>
    </row>
    <row r="24" spans="1:4">
      <c r="B24" s="149" t="s">
        <v>221</v>
      </c>
      <c r="C24" s="150"/>
      <c r="D24" s="151"/>
    </row>
    <row r="25" spans="1:4" ht="25.5">
      <c r="B25" s="152">
        <v>999990001</v>
      </c>
      <c r="C25" s="150" t="s">
        <v>216</v>
      </c>
      <c r="D25" s="151">
        <v>80</v>
      </c>
    </row>
    <row r="26" spans="1:4">
      <c r="B26" s="152">
        <v>999990003</v>
      </c>
      <c r="C26" s="150" t="s">
        <v>214</v>
      </c>
      <c r="D26" s="151">
        <v>12</v>
      </c>
    </row>
    <row r="27" spans="1:4">
      <c r="B27" s="152">
        <v>999990005</v>
      </c>
      <c r="C27" s="150" t="s">
        <v>242</v>
      </c>
      <c r="D27" s="151">
        <v>3</v>
      </c>
    </row>
    <row r="28" spans="1:4" ht="25.5">
      <c r="B28" s="152">
        <v>999990011</v>
      </c>
      <c r="C28" s="150" t="s">
        <v>215</v>
      </c>
      <c r="D28" s="151">
        <v>0.25</v>
      </c>
    </row>
    <row r="29" spans="1:4">
      <c r="B29" s="152">
        <v>999990012</v>
      </c>
      <c r="C29" s="150" t="s">
        <v>217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</row>
    <row r="2003" spans="3:4">
      <c r="C2003" s="150"/>
    </row>
    <row r="2004" spans="3:4">
      <c r="C2004" s="150"/>
    </row>
    <row r="2005" spans="3:4">
      <c r="C2005" s="150"/>
    </row>
    <row r="2006" spans="3:4">
      <c r="C2006" s="150"/>
    </row>
    <row r="2007" spans="3:4">
      <c r="C2007" s="150"/>
    </row>
    <row r="2008" spans="3:4">
      <c r="C2008" s="150"/>
    </row>
    <row r="2009" spans="3:4">
      <c r="C2009" s="150"/>
    </row>
    <row r="2010" spans="3:4">
      <c r="C2010" s="150"/>
    </row>
    <row r="2011" spans="3:4">
      <c r="C2011" s="150"/>
    </row>
    <row r="2012" spans="3:4">
      <c r="C2012" s="150"/>
    </row>
    <row r="2013" spans="3:4">
      <c r="C2013" s="150"/>
    </row>
    <row r="2014" spans="3:4">
      <c r="C2014" s="150"/>
    </row>
    <row r="2015" spans="3:4">
      <c r="C2015" s="150"/>
    </row>
    <row r="2016" spans="3:4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D2138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179</v>
      </c>
    </row>
    <row r="2" spans="1:4" ht="15.75">
      <c r="A2" s="143" t="s">
        <v>218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180</v>
      </c>
      <c r="D4" s="145" t="s">
        <v>181</v>
      </c>
    </row>
    <row r="5" spans="1:4" ht="3.75" customHeight="1"/>
    <row r="6" spans="1:4">
      <c r="A6" s="146" t="s">
        <v>224</v>
      </c>
      <c r="B6" s="146"/>
      <c r="C6" s="147"/>
      <c r="D6" s="148"/>
    </row>
    <row r="7" spans="1:4">
      <c r="B7" s="149" t="s">
        <v>221</v>
      </c>
      <c r="C7" s="150"/>
      <c r="D7" s="151"/>
    </row>
    <row r="8" spans="1:4">
      <c r="B8" s="152">
        <v>999990054</v>
      </c>
      <c r="C8" s="150" t="s">
        <v>225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221</v>
      </c>
      <c r="C10" s="150"/>
      <c r="D10" s="151"/>
    </row>
    <row r="11" spans="1:4" ht="25.5">
      <c r="B11" s="152">
        <v>999990001</v>
      </c>
      <c r="C11" s="150" t="s">
        <v>216</v>
      </c>
      <c r="D11" s="151">
        <v>80</v>
      </c>
    </row>
    <row r="12" spans="1:4">
      <c r="B12" s="152">
        <v>999990020</v>
      </c>
      <c r="C12" s="150" t="s">
        <v>220</v>
      </c>
      <c r="D12" s="151">
        <v>12</v>
      </c>
    </row>
    <row r="13" spans="1:4">
      <c r="B13" s="152">
        <v>999990005</v>
      </c>
      <c r="C13" s="150" t="s">
        <v>242</v>
      </c>
      <c r="D13" s="151">
        <v>3</v>
      </c>
    </row>
    <row r="14" spans="1:4" ht="25.5">
      <c r="B14" s="152">
        <v>999990011</v>
      </c>
      <c r="C14" s="150" t="s">
        <v>215</v>
      </c>
      <c r="D14" s="151">
        <v>0.25</v>
      </c>
    </row>
    <row r="15" spans="1:4">
      <c r="B15" s="152">
        <v>999990021</v>
      </c>
      <c r="C15" s="150" t="s">
        <v>219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221</v>
      </c>
      <c r="C17" s="150"/>
      <c r="D17" s="151"/>
    </row>
    <row r="18" spans="1:4" ht="25.5">
      <c r="B18" s="152">
        <v>999990001</v>
      </c>
      <c r="C18" s="150" t="s">
        <v>216</v>
      </c>
      <c r="D18" s="151">
        <v>80</v>
      </c>
    </row>
    <row r="19" spans="1:4">
      <c r="B19" s="152">
        <v>999990020</v>
      </c>
      <c r="C19" s="150" t="s">
        <v>220</v>
      </c>
      <c r="D19" s="151">
        <v>12</v>
      </c>
    </row>
    <row r="20" spans="1:4">
      <c r="B20" s="152">
        <v>999990005</v>
      </c>
      <c r="C20" s="150" t="s">
        <v>242</v>
      </c>
      <c r="D20" s="151">
        <v>3</v>
      </c>
    </row>
    <row r="21" spans="1:4" ht="25.5">
      <c r="B21" s="152">
        <v>999990011</v>
      </c>
      <c r="C21" s="150" t="s">
        <v>215</v>
      </c>
      <c r="D21" s="151">
        <v>0.25</v>
      </c>
    </row>
    <row r="22" spans="1:4">
      <c r="B22" s="152">
        <v>999990021</v>
      </c>
      <c r="C22" s="150" t="s">
        <v>219</v>
      </c>
      <c r="D22" s="151">
        <v>12</v>
      </c>
    </row>
    <row r="23" spans="1:4">
      <c r="A23" s="146" t="s">
        <v>18</v>
      </c>
      <c r="B23" s="146"/>
      <c r="C23" s="147"/>
      <c r="D23" s="148"/>
    </row>
    <row r="24" spans="1:4">
      <c r="B24" s="149" t="s">
        <v>221</v>
      </c>
      <c r="C24" s="150"/>
      <c r="D24" s="151"/>
    </row>
    <row r="25" spans="1:4" ht="25.5">
      <c r="B25" s="152">
        <v>999990001</v>
      </c>
      <c r="C25" s="150" t="s">
        <v>216</v>
      </c>
      <c r="D25" s="151">
        <v>80</v>
      </c>
    </row>
    <row r="26" spans="1:4">
      <c r="B26" s="152">
        <v>999990020</v>
      </c>
      <c r="C26" s="150" t="s">
        <v>220</v>
      </c>
      <c r="D26" s="151">
        <v>12</v>
      </c>
    </row>
    <row r="27" spans="1:4">
      <c r="B27" s="152">
        <v>999990005</v>
      </c>
      <c r="C27" s="150" t="s">
        <v>242</v>
      </c>
      <c r="D27" s="151">
        <v>3</v>
      </c>
    </row>
    <row r="28" spans="1:4" ht="25.5">
      <c r="B28" s="152">
        <v>999990011</v>
      </c>
      <c r="C28" s="150" t="s">
        <v>215</v>
      </c>
      <c r="D28" s="151">
        <v>0.25</v>
      </c>
    </row>
    <row r="29" spans="1:4">
      <c r="B29" s="152">
        <v>999990021</v>
      </c>
      <c r="C29" s="150" t="s">
        <v>219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</row>
    <row r="1990" spans="3:4">
      <c r="C1990" s="150"/>
    </row>
    <row r="1991" spans="3:4">
      <c r="C1991" s="150"/>
    </row>
    <row r="1992" spans="3:4">
      <c r="C1992" s="150"/>
    </row>
    <row r="1993" spans="3:4">
      <c r="C1993" s="150"/>
    </row>
    <row r="1994" spans="3:4">
      <c r="C1994" s="150"/>
    </row>
    <row r="1995" spans="3:4">
      <c r="C1995" s="150"/>
    </row>
    <row r="1996" spans="3:4">
      <c r="C1996" s="150"/>
    </row>
    <row r="1997" spans="3:4">
      <c r="C1997" s="150"/>
    </row>
    <row r="1998" spans="3:4">
      <c r="C1998" s="150"/>
    </row>
    <row r="1999" spans="3:4">
      <c r="C1999" s="150"/>
    </row>
    <row r="2000" spans="3:4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D2196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179</v>
      </c>
    </row>
    <row r="2" spans="1:4" ht="15.75">
      <c r="A2" s="143" t="s">
        <v>243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180</v>
      </c>
      <c r="D4" s="145" t="s">
        <v>181</v>
      </c>
    </row>
    <row r="5" spans="1:4" ht="3.75" customHeight="1"/>
    <row r="6" spans="1:4">
      <c r="A6" s="146" t="s">
        <v>8</v>
      </c>
      <c r="B6" s="146"/>
      <c r="C6" s="147"/>
      <c r="D6" s="148"/>
    </row>
    <row r="7" spans="1:4">
      <c r="B7" s="149" t="s">
        <v>4</v>
      </c>
      <c r="C7" s="150"/>
      <c r="D7" s="151"/>
    </row>
    <row r="8" spans="1:4" ht="38.25">
      <c r="B8" s="152">
        <v>111151121</v>
      </c>
      <c r="C8" s="150" t="s">
        <v>245</v>
      </c>
      <c r="D8" s="151">
        <v>0.25</v>
      </c>
    </row>
    <row r="9" spans="1:4" ht="38.25">
      <c r="B9" s="152">
        <v>111151131</v>
      </c>
      <c r="C9" s="150" t="s">
        <v>246</v>
      </c>
      <c r="D9" s="151">
        <v>1.9</v>
      </c>
    </row>
    <row r="10" spans="1:4" ht="38.25">
      <c r="B10" s="152">
        <v>185811111</v>
      </c>
      <c r="C10" s="150" t="s">
        <v>186</v>
      </c>
      <c r="D10" s="151">
        <v>1</v>
      </c>
    </row>
    <row r="11" spans="1:4" ht="25.5">
      <c r="B11" s="152">
        <v>185811211</v>
      </c>
      <c r="C11" s="150" t="s">
        <v>228</v>
      </c>
      <c r="D11" s="151">
        <v>1</v>
      </c>
    </row>
    <row r="12" spans="1:4" ht="25.5">
      <c r="B12" s="152">
        <v>999990001</v>
      </c>
      <c r="C12" s="150" t="s">
        <v>244</v>
      </c>
      <c r="D12" s="151">
        <v>72</v>
      </c>
    </row>
    <row r="13" spans="1:4">
      <c r="B13" s="149" t="s">
        <v>184</v>
      </c>
      <c r="C13" s="150"/>
      <c r="D13" s="151"/>
    </row>
    <row r="14" spans="1:4" ht="38.25">
      <c r="B14" s="153">
        <v>111151122</v>
      </c>
      <c r="C14" s="150" t="s">
        <v>247</v>
      </c>
      <c r="D14" s="151">
        <v>0.25</v>
      </c>
    </row>
    <row r="15" spans="1:4" ht="38.25">
      <c r="B15" s="152">
        <v>111151132</v>
      </c>
      <c r="C15" s="150" t="s">
        <v>249</v>
      </c>
      <c r="D15" s="151">
        <v>1.9</v>
      </c>
    </row>
    <row r="16" spans="1:4" ht="38.25">
      <c r="B16" s="152">
        <v>185811121</v>
      </c>
      <c r="C16" s="150" t="s">
        <v>187</v>
      </c>
      <c r="D16" s="151">
        <v>1</v>
      </c>
    </row>
    <row r="17" spans="1:4" ht="25.5">
      <c r="B17" s="152">
        <v>185811212</v>
      </c>
      <c r="C17" s="150" t="s">
        <v>229</v>
      </c>
      <c r="D17" s="151">
        <v>1</v>
      </c>
    </row>
    <row r="18" spans="1:4" ht="25.5">
      <c r="B18" s="152">
        <v>999990001</v>
      </c>
      <c r="C18" s="150" t="s">
        <v>244</v>
      </c>
      <c r="D18" s="151">
        <v>72</v>
      </c>
    </row>
    <row r="19" spans="1:4">
      <c r="B19" s="149" t="s">
        <v>185</v>
      </c>
      <c r="C19" s="150"/>
      <c r="D19" s="151"/>
    </row>
    <row r="20" spans="1:4" ht="38.25">
      <c r="B20" s="153">
        <v>111151123</v>
      </c>
      <c r="C20" s="150" t="s">
        <v>248</v>
      </c>
      <c r="D20" s="151">
        <v>0.25</v>
      </c>
    </row>
    <row r="21" spans="1:4" ht="38.25">
      <c r="B21" s="152">
        <v>111151133</v>
      </c>
      <c r="C21" s="150" t="s">
        <v>250</v>
      </c>
      <c r="D21" s="151">
        <v>1.9</v>
      </c>
    </row>
    <row r="22" spans="1:4" ht="38.25">
      <c r="B22" s="152">
        <v>185811131</v>
      </c>
      <c r="C22" s="150" t="s">
        <v>188</v>
      </c>
      <c r="D22" s="151">
        <v>1</v>
      </c>
    </row>
    <row r="23" spans="1:4" ht="25.5">
      <c r="B23" s="152">
        <v>185811213</v>
      </c>
      <c r="C23" s="150" t="s">
        <v>230</v>
      </c>
      <c r="D23" s="151">
        <v>1</v>
      </c>
    </row>
    <row r="24" spans="1:4" ht="25.5">
      <c r="B24" s="152">
        <v>999990001</v>
      </c>
      <c r="C24" s="150" t="s">
        <v>244</v>
      </c>
      <c r="D24" s="151">
        <v>72</v>
      </c>
    </row>
    <row r="25" spans="1:4">
      <c r="A25" s="146" t="s">
        <v>202</v>
      </c>
      <c r="B25" s="146"/>
      <c r="C25" s="147"/>
      <c r="D25" s="148"/>
    </row>
    <row r="26" spans="1:4">
      <c r="B26" s="149" t="s">
        <v>4</v>
      </c>
      <c r="C26" s="150"/>
      <c r="D26" s="151"/>
    </row>
    <row r="27" spans="1:4" ht="38.25">
      <c r="B27" s="152">
        <v>111151121</v>
      </c>
      <c r="C27" s="150" t="s">
        <v>245</v>
      </c>
      <c r="D27" s="151">
        <v>0.25</v>
      </c>
    </row>
    <row r="28" spans="1:4" ht="38.25">
      <c r="B28" s="152">
        <v>111151131</v>
      </c>
      <c r="C28" s="150" t="s">
        <v>246</v>
      </c>
      <c r="D28" s="151">
        <v>1.9</v>
      </c>
    </row>
    <row r="29" spans="1:4" ht="38.25">
      <c r="B29" s="152">
        <v>184806171</v>
      </c>
      <c r="C29" s="150" t="s">
        <v>204</v>
      </c>
      <c r="D29" s="151">
        <v>0.1</v>
      </c>
    </row>
    <row r="30" spans="1:4" ht="38.25">
      <c r="B30" s="152">
        <v>184806151</v>
      </c>
      <c r="C30" s="150" t="s">
        <v>205</v>
      </c>
      <c r="D30" s="151">
        <v>0.1</v>
      </c>
    </row>
    <row r="31" spans="1:4" ht="38.25">
      <c r="B31" s="152">
        <v>185811152</v>
      </c>
      <c r="C31" s="150" t="s">
        <v>203</v>
      </c>
      <c r="D31" s="151">
        <v>1</v>
      </c>
    </row>
    <row r="32" spans="1:4" ht="25.5">
      <c r="B32" s="152">
        <v>185811211</v>
      </c>
      <c r="C32" s="150" t="s">
        <v>228</v>
      </c>
      <c r="D32" s="151">
        <v>1</v>
      </c>
    </row>
    <row r="33" spans="2:4" ht="25.5">
      <c r="B33" s="152">
        <v>999990001</v>
      </c>
      <c r="C33" s="150" t="s">
        <v>244</v>
      </c>
      <c r="D33" s="151">
        <v>72</v>
      </c>
    </row>
    <row r="34" spans="2:4">
      <c r="B34" s="149" t="s">
        <v>184</v>
      </c>
      <c r="C34" s="150"/>
      <c r="D34" s="151"/>
    </row>
    <row r="35" spans="2:4" ht="38.25">
      <c r="B35" s="153">
        <v>111151122</v>
      </c>
      <c r="C35" s="150" t="s">
        <v>247</v>
      </c>
      <c r="D35" s="151">
        <v>0.25</v>
      </c>
    </row>
    <row r="36" spans="2:4" ht="38.25">
      <c r="B36" s="152">
        <v>111151132</v>
      </c>
      <c r="C36" s="150" t="s">
        <v>249</v>
      </c>
      <c r="D36" s="151">
        <v>1.9</v>
      </c>
    </row>
    <row r="37" spans="2:4" ht="38.25">
      <c r="B37" s="152">
        <v>184806171</v>
      </c>
      <c r="C37" s="150" t="s">
        <v>204</v>
      </c>
      <c r="D37" s="151">
        <v>0.1</v>
      </c>
    </row>
    <row r="38" spans="2:4" ht="38.25">
      <c r="B38" s="152">
        <v>184806151</v>
      </c>
      <c r="C38" s="150" t="s">
        <v>205</v>
      </c>
      <c r="D38" s="151">
        <v>0.1</v>
      </c>
    </row>
    <row r="39" spans="2:4" ht="38.25">
      <c r="B39" s="152">
        <v>185811162</v>
      </c>
      <c r="C39" s="150" t="s">
        <v>206</v>
      </c>
      <c r="D39" s="151">
        <v>1</v>
      </c>
    </row>
    <row r="40" spans="2:4" ht="25.5">
      <c r="B40" s="152">
        <v>185811212</v>
      </c>
      <c r="C40" s="150" t="s">
        <v>229</v>
      </c>
      <c r="D40" s="151">
        <v>1</v>
      </c>
    </row>
    <row r="41" spans="2:4" ht="25.5">
      <c r="B41" s="152">
        <v>999990001</v>
      </c>
      <c r="C41" s="150" t="s">
        <v>244</v>
      </c>
      <c r="D41" s="151">
        <v>72</v>
      </c>
    </row>
    <row r="42" spans="2:4">
      <c r="B42" s="149" t="s">
        <v>185</v>
      </c>
      <c r="C42" s="150"/>
      <c r="D42" s="151"/>
    </row>
    <row r="43" spans="2:4" ht="38.25">
      <c r="B43" s="153">
        <v>111151123</v>
      </c>
      <c r="C43" s="150" t="s">
        <v>248</v>
      </c>
      <c r="D43" s="151">
        <v>0.25</v>
      </c>
    </row>
    <row r="44" spans="2:4" ht="38.25">
      <c r="B44" s="152">
        <v>111151133</v>
      </c>
      <c r="C44" s="150" t="s">
        <v>250</v>
      </c>
      <c r="D44" s="151">
        <v>1.9</v>
      </c>
    </row>
    <row r="45" spans="2:4" ht="38.25">
      <c r="B45" s="152">
        <v>184806171</v>
      </c>
      <c r="C45" s="150" t="s">
        <v>204</v>
      </c>
      <c r="D45" s="151">
        <v>0.1</v>
      </c>
    </row>
    <row r="46" spans="2:4" ht="38.25">
      <c r="B46" s="152">
        <v>184806151</v>
      </c>
      <c r="C46" s="150" t="s">
        <v>205</v>
      </c>
      <c r="D46" s="151">
        <v>0.1</v>
      </c>
    </row>
    <row r="47" spans="2:4" ht="38.25">
      <c r="B47" s="152">
        <v>185811172</v>
      </c>
      <c r="C47" s="150" t="s">
        <v>207</v>
      </c>
      <c r="D47" s="151">
        <v>1</v>
      </c>
    </row>
    <row r="48" spans="2:4" ht="25.5">
      <c r="B48" s="152">
        <v>185811213</v>
      </c>
      <c r="C48" s="150" t="s">
        <v>230</v>
      </c>
      <c r="D48" s="151">
        <v>1</v>
      </c>
    </row>
    <row r="49" spans="1:4" ht="25.5">
      <c r="B49" s="152">
        <v>999990001</v>
      </c>
      <c r="C49" s="150" t="s">
        <v>244</v>
      </c>
      <c r="D49" s="151">
        <v>72</v>
      </c>
    </row>
    <row r="50" spans="1:4">
      <c r="A50" s="146" t="s">
        <v>10</v>
      </c>
      <c r="B50" s="146"/>
      <c r="C50" s="147"/>
      <c r="D50" s="148"/>
    </row>
    <row r="51" spans="1:4">
      <c r="B51" s="149" t="s">
        <v>4</v>
      </c>
      <c r="C51" s="150"/>
      <c r="D51" s="151"/>
    </row>
    <row r="52" spans="1:4" ht="38.25">
      <c r="B52" s="152">
        <v>111151121</v>
      </c>
      <c r="C52" s="150" t="s">
        <v>245</v>
      </c>
      <c r="D52" s="151">
        <v>0.25</v>
      </c>
    </row>
    <row r="53" spans="1:4" ht="38.25">
      <c r="B53" s="152">
        <v>111151131</v>
      </c>
      <c r="C53" s="150" t="s">
        <v>246</v>
      </c>
      <c r="D53" s="151">
        <v>1.9</v>
      </c>
    </row>
    <row r="54" spans="1:4" ht="38.25">
      <c r="B54" s="152">
        <v>185811111</v>
      </c>
      <c r="C54" s="150" t="s">
        <v>186</v>
      </c>
      <c r="D54" s="151">
        <v>1</v>
      </c>
    </row>
    <row r="55" spans="1:4" ht="25.5">
      <c r="B55" s="152">
        <v>185811211</v>
      </c>
      <c r="C55" s="150" t="s">
        <v>228</v>
      </c>
      <c r="D55" s="151">
        <v>1</v>
      </c>
    </row>
    <row r="56" spans="1:4" ht="25.5">
      <c r="B56" s="152">
        <v>999990001</v>
      </c>
      <c r="C56" s="150" t="s">
        <v>244</v>
      </c>
      <c r="D56" s="151">
        <v>72</v>
      </c>
    </row>
    <row r="57" spans="1:4">
      <c r="B57" s="149" t="s">
        <v>184</v>
      </c>
      <c r="C57" s="150"/>
      <c r="D57" s="151"/>
    </row>
    <row r="58" spans="1:4" ht="38.25">
      <c r="B58" s="153">
        <v>111151122</v>
      </c>
      <c r="C58" s="150" t="s">
        <v>247</v>
      </c>
      <c r="D58" s="151">
        <v>0.25</v>
      </c>
    </row>
    <row r="59" spans="1:4" ht="38.25">
      <c r="B59" s="152">
        <v>111151132</v>
      </c>
      <c r="C59" s="150" t="s">
        <v>249</v>
      </c>
      <c r="D59" s="151">
        <v>1.9</v>
      </c>
    </row>
    <row r="60" spans="1:4" ht="38.25">
      <c r="B60" s="152">
        <v>185811121</v>
      </c>
      <c r="C60" s="150" t="s">
        <v>187</v>
      </c>
      <c r="D60" s="151">
        <v>1</v>
      </c>
    </row>
    <row r="61" spans="1:4" ht="25.5">
      <c r="B61" s="152">
        <v>185811212</v>
      </c>
      <c r="C61" s="150" t="s">
        <v>229</v>
      </c>
      <c r="D61" s="151">
        <v>1</v>
      </c>
    </row>
    <row r="62" spans="1:4" ht="25.5">
      <c r="B62" s="152">
        <v>999990001</v>
      </c>
      <c r="C62" s="150" t="s">
        <v>244</v>
      </c>
      <c r="D62" s="151">
        <v>72</v>
      </c>
    </row>
    <row r="63" spans="1:4">
      <c r="B63" s="149" t="s">
        <v>185</v>
      </c>
      <c r="C63" s="150"/>
      <c r="D63" s="151"/>
    </row>
    <row r="64" spans="1:4" ht="38.25">
      <c r="B64" s="153">
        <v>111151123</v>
      </c>
      <c r="C64" s="150" t="s">
        <v>248</v>
      </c>
      <c r="D64" s="151">
        <v>0.25</v>
      </c>
    </row>
    <row r="65" spans="1:4" ht="38.25">
      <c r="B65" s="152">
        <v>111151133</v>
      </c>
      <c r="C65" s="150" t="s">
        <v>250</v>
      </c>
      <c r="D65" s="151">
        <v>1.9</v>
      </c>
    </row>
    <row r="66" spans="1:4" ht="38.25">
      <c r="B66" s="152">
        <v>185811131</v>
      </c>
      <c r="C66" s="150" t="s">
        <v>188</v>
      </c>
      <c r="D66" s="151">
        <v>1</v>
      </c>
    </row>
    <row r="67" spans="1:4" ht="25.5">
      <c r="B67" s="152">
        <v>185811213</v>
      </c>
      <c r="C67" s="150" t="s">
        <v>230</v>
      </c>
      <c r="D67" s="151">
        <v>1</v>
      </c>
    </row>
    <row r="68" spans="1:4" ht="25.5">
      <c r="B68" s="152">
        <v>999990001</v>
      </c>
      <c r="C68" s="150" t="s">
        <v>244</v>
      </c>
      <c r="D68" s="151">
        <v>72</v>
      </c>
    </row>
    <row r="69" spans="1:4">
      <c r="A69" s="146" t="s">
        <v>13</v>
      </c>
      <c r="B69" s="146"/>
      <c r="C69" s="147"/>
      <c r="D69" s="148"/>
    </row>
    <row r="70" spans="1:4">
      <c r="B70" s="149" t="s">
        <v>4</v>
      </c>
      <c r="C70" s="150"/>
      <c r="D70" s="151"/>
    </row>
    <row r="71" spans="1:4" ht="38.25">
      <c r="B71" s="152">
        <v>111151121</v>
      </c>
      <c r="C71" s="150" t="s">
        <v>245</v>
      </c>
      <c r="D71" s="151">
        <v>0.25</v>
      </c>
    </row>
    <row r="72" spans="1:4" ht="38.25">
      <c r="B72" s="152">
        <v>111151131</v>
      </c>
      <c r="C72" s="150" t="s">
        <v>246</v>
      </c>
      <c r="D72" s="151">
        <v>1.9</v>
      </c>
    </row>
    <row r="73" spans="1:4" ht="38.25">
      <c r="B73" s="152">
        <v>185811111</v>
      </c>
      <c r="C73" s="150" t="s">
        <v>186</v>
      </c>
      <c r="D73" s="151">
        <v>1</v>
      </c>
    </row>
    <row r="74" spans="1:4" ht="25.5">
      <c r="B74" s="152">
        <v>185811211</v>
      </c>
      <c r="C74" s="150" t="s">
        <v>228</v>
      </c>
      <c r="D74" s="151">
        <v>1</v>
      </c>
    </row>
    <row r="75" spans="1:4" ht="25.5">
      <c r="B75" s="152">
        <v>999990001</v>
      </c>
      <c r="C75" s="150" t="s">
        <v>244</v>
      </c>
      <c r="D75" s="151">
        <v>72</v>
      </c>
    </row>
    <row r="76" spans="1:4">
      <c r="B76" s="149" t="s">
        <v>184</v>
      </c>
      <c r="C76" s="150"/>
      <c r="D76" s="151"/>
    </row>
    <row r="77" spans="1:4" ht="38.25">
      <c r="B77" s="153">
        <v>111151122</v>
      </c>
      <c r="C77" s="150" t="s">
        <v>247</v>
      </c>
      <c r="D77" s="151">
        <v>0.25</v>
      </c>
    </row>
    <row r="78" spans="1:4" ht="38.25">
      <c r="B78" s="152">
        <v>111151132</v>
      </c>
      <c r="C78" s="150" t="s">
        <v>249</v>
      </c>
      <c r="D78" s="151">
        <v>1.9</v>
      </c>
    </row>
    <row r="79" spans="1:4" ht="38.25">
      <c r="B79" s="152">
        <v>185811121</v>
      </c>
      <c r="C79" s="150" t="s">
        <v>187</v>
      </c>
      <c r="D79" s="151">
        <v>1</v>
      </c>
    </row>
    <row r="80" spans="1:4" ht="25.5">
      <c r="B80" s="152">
        <v>185811212</v>
      </c>
      <c r="C80" s="150" t="s">
        <v>229</v>
      </c>
      <c r="D80" s="151">
        <v>1</v>
      </c>
    </row>
    <row r="81" spans="2:4" ht="25.5">
      <c r="B81" s="152">
        <v>999990001</v>
      </c>
      <c r="C81" s="150" t="s">
        <v>244</v>
      </c>
      <c r="D81" s="151">
        <v>72</v>
      </c>
    </row>
    <row r="82" spans="2:4">
      <c r="B82" s="149" t="s">
        <v>185</v>
      </c>
      <c r="C82" s="150"/>
      <c r="D82" s="151"/>
    </row>
    <row r="83" spans="2:4" ht="38.25">
      <c r="B83" s="153">
        <v>111151123</v>
      </c>
      <c r="C83" s="150" t="s">
        <v>248</v>
      </c>
      <c r="D83" s="151">
        <v>0.25</v>
      </c>
    </row>
    <row r="84" spans="2:4" ht="38.25">
      <c r="B84" s="152">
        <v>111151133</v>
      </c>
      <c r="C84" s="150" t="s">
        <v>250</v>
      </c>
      <c r="D84" s="151">
        <v>1.9</v>
      </c>
    </row>
    <row r="85" spans="2:4" ht="38.25">
      <c r="B85" s="152">
        <v>185811131</v>
      </c>
      <c r="C85" s="150" t="s">
        <v>188</v>
      </c>
      <c r="D85" s="151">
        <v>1</v>
      </c>
    </row>
    <row r="86" spans="2:4" ht="25.5">
      <c r="B86" s="152">
        <v>185811213</v>
      </c>
      <c r="C86" s="150" t="s">
        <v>230</v>
      </c>
      <c r="D86" s="151">
        <v>1</v>
      </c>
    </row>
    <row r="87" spans="2:4" ht="25.5">
      <c r="B87" s="152">
        <v>999990001</v>
      </c>
      <c r="C87" s="150" t="s">
        <v>244</v>
      </c>
      <c r="D87" s="151">
        <v>72</v>
      </c>
    </row>
    <row r="88" spans="2:4">
      <c r="C88" s="150"/>
      <c r="D88" s="151"/>
    </row>
    <row r="89" spans="2:4">
      <c r="C89" s="150"/>
      <c r="D89" s="151"/>
    </row>
    <row r="90" spans="2:4">
      <c r="C90" s="150"/>
      <c r="D90" s="151"/>
    </row>
    <row r="91" spans="2:4">
      <c r="C91" s="150"/>
      <c r="D91" s="151"/>
    </row>
    <row r="92" spans="2:4">
      <c r="C92" s="150"/>
      <c r="D92" s="151"/>
    </row>
    <row r="93" spans="2:4">
      <c r="C93" s="150"/>
      <c r="D93" s="151"/>
    </row>
    <row r="94" spans="2:4">
      <c r="C94" s="150"/>
      <c r="D94" s="151"/>
    </row>
    <row r="95" spans="2:4">
      <c r="C95" s="150"/>
      <c r="D95" s="151"/>
    </row>
    <row r="96" spans="2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  <c r="D2002" s="151"/>
    </row>
    <row r="2003" spans="3:4">
      <c r="C2003" s="150"/>
      <c r="D2003" s="151"/>
    </row>
    <row r="2004" spans="3:4">
      <c r="C2004" s="150"/>
      <c r="D2004" s="151"/>
    </row>
    <row r="2005" spans="3:4">
      <c r="C2005" s="150"/>
      <c r="D2005" s="151"/>
    </row>
    <row r="2006" spans="3:4">
      <c r="C2006" s="150"/>
      <c r="D2006" s="151"/>
    </row>
    <row r="2007" spans="3:4">
      <c r="C2007" s="150"/>
      <c r="D2007" s="151"/>
    </row>
    <row r="2008" spans="3:4">
      <c r="C2008" s="150"/>
      <c r="D2008" s="151"/>
    </row>
    <row r="2009" spans="3:4">
      <c r="C2009" s="150"/>
      <c r="D2009" s="151"/>
    </row>
    <row r="2010" spans="3:4">
      <c r="C2010" s="150"/>
      <c r="D2010" s="151"/>
    </row>
    <row r="2011" spans="3:4">
      <c r="C2011" s="150"/>
      <c r="D2011" s="151"/>
    </row>
    <row r="2012" spans="3:4">
      <c r="C2012" s="150"/>
      <c r="D2012" s="151"/>
    </row>
    <row r="2013" spans="3:4">
      <c r="C2013" s="150"/>
      <c r="D2013" s="151"/>
    </row>
    <row r="2014" spans="3:4">
      <c r="C2014" s="150"/>
      <c r="D2014" s="151"/>
    </row>
    <row r="2015" spans="3:4">
      <c r="C2015" s="150"/>
      <c r="D2015" s="151"/>
    </row>
    <row r="2016" spans="3:4">
      <c r="C2016" s="150"/>
      <c r="D2016" s="151"/>
    </row>
    <row r="2017" spans="3:4">
      <c r="C2017" s="150"/>
      <c r="D2017" s="151"/>
    </row>
    <row r="2018" spans="3:4">
      <c r="C2018" s="150"/>
      <c r="D2018" s="151"/>
    </row>
    <row r="2019" spans="3:4">
      <c r="C2019" s="150"/>
      <c r="D2019" s="151"/>
    </row>
    <row r="2020" spans="3:4">
      <c r="C2020" s="150"/>
      <c r="D2020" s="151"/>
    </row>
    <row r="2021" spans="3:4">
      <c r="C2021" s="150"/>
      <c r="D2021" s="151"/>
    </row>
    <row r="2022" spans="3:4">
      <c r="C2022" s="150"/>
      <c r="D2022" s="151"/>
    </row>
    <row r="2023" spans="3:4">
      <c r="C2023" s="150"/>
      <c r="D2023" s="151"/>
    </row>
    <row r="2024" spans="3:4">
      <c r="C2024" s="150"/>
      <c r="D2024" s="151"/>
    </row>
    <row r="2025" spans="3:4">
      <c r="C2025" s="150"/>
      <c r="D2025" s="151"/>
    </row>
    <row r="2026" spans="3:4">
      <c r="C2026" s="150"/>
      <c r="D2026" s="151"/>
    </row>
    <row r="2027" spans="3:4">
      <c r="C2027" s="150"/>
      <c r="D2027" s="151"/>
    </row>
    <row r="2028" spans="3:4">
      <c r="C2028" s="150"/>
      <c r="D2028" s="151"/>
    </row>
    <row r="2029" spans="3:4">
      <c r="C2029" s="150"/>
      <c r="D2029" s="151"/>
    </row>
    <row r="2030" spans="3:4">
      <c r="C2030" s="150"/>
      <c r="D2030" s="151"/>
    </row>
    <row r="2031" spans="3:4">
      <c r="C2031" s="150"/>
      <c r="D2031" s="151"/>
    </row>
    <row r="2032" spans="3:4">
      <c r="C2032" s="150"/>
      <c r="D2032" s="151"/>
    </row>
    <row r="2033" spans="3:4">
      <c r="C2033" s="150"/>
      <c r="D2033" s="151"/>
    </row>
    <row r="2034" spans="3:4">
      <c r="C2034" s="150"/>
      <c r="D2034" s="151"/>
    </row>
    <row r="2035" spans="3:4">
      <c r="C2035" s="150"/>
      <c r="D2035" s="151"/>
    </row>
    <row r="2036" spans="3:4">
      <c r="C2036" s="150"/>
      <c r="D2036" s="151"/>
    </row>
    <row r="2037" spans="3:4">
      <c r="C2037" s="150"/>
      <c r="D2037" s="151"/>
    </row>
    <row r="2038" spans="3:4">
      <c r="C2038" s="150"/>
      <c r="D2038" s="151"/>
    </row>
    <row r="2039" spans="3:4">
      <c r="C2039" s="150"/>
      <c r="D2039" s="151"/>
    </row>
    <row r="2040" spans="3:4">
      <c r="C2040" s="150"/>
      <c r="D2040" s="151"/>
    </row>
    <row r="2041" spans="3:4">
      <c r="C2041" s="150"/>
      <c r="D2041" s="151"/>
    </row>
    <row r="2042" spans="3:4">
      <c r="C2042" s="150"/>
      <c r="D2042" s="151"/>
    </row>
    <row r="2043" spans="3:4">
      <c r="C2043" s="150"/>
      <c r="D2043" s="151"/>
    </row>
    <row r="2044" spans="3:4">
      <c r="C2044" s="150"/>
      <c r="D2044" s="151"/>
    </row>
    <row r="2045" spans="3:4">
      <c r="C2045" s="150"/>
      <c r="D2045" s="151"/>
    </row>
    <row r="2046" spans="3:4">
      <c r="C2046" s="150"/>
      <c r="D2046" s="151"/>
    </row>
    <row r="2047" spans="3:4">
      <c r="C2047" s="150"/>
    </row>
    <row r="2048" spans="3:4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  <row r="2152" spans="3:3">
      <c r="C2152" s="150"/>
    </row>
    <row r="2153" spans="3:3">
      <c r="C2153" s="150"/>
    </row>
    <row r="2154" spans="3:3">
      <c r="C2154" s="150"/>
    </row>
    <row r="2155" spans="3:3">
      <c r="C2155" s="150"/>
    </row>
    <row r="2156" spans="3:3">
      <c r="C2156" s="150"/>
    </row>
    <row r="2157" spans="3:3">
      <c r="C2157" s="150"/>
    </row>
    <row r="2158" spans="3:3">
      <c r="C2158" s="150"/>
    </row>
    <row r="2159" spans="3:3">
      <c r="C2159" s="150"/>
    </row>
    <row r="2160" spans="3:3">
      <c r="C2160" s="150"/>
    </row>
    <row r="2161" spans="3:3">
      <c r="C2161" s="150"/>
    </row>
    <row r="2162" spans="3:3">
      <c r="C2162" s="150"/>
    </row>
    <row r="2163" spans="3:3">
      <c r="C2163" s="150"/>
    </row>
    <row r="2164" spans="3:3">
      <c r="C2164" s="150"/>
    </row>
    <row r="2165" spans="3:3">
      <c r="C2165" s="150"/>
    </row>
    <row r="2166" spans="3:3">
      <c r="C2166" s="150"/>
    </row>
    <row r="2167" spans="3:3">
      <c r="C2167" s="150"/>
    </row>
    <row r="2168" spans="3:3">
      <c r="C2168" s="150"/>
    </row>
    <row r="2169" spans="3:3">
      <c r="C2169" s="150"/>
    </row>
    <row r="2170" spans="3:3">
      <c r="C2170" s="150"/>
    </row>
    <row r="2171" spans="3:3">
      <c r="C2171" s="150"/>
    </row>
    <row r="2172" spans="3:3">
      <c r="C2172" s="150"/>
    </row>
    <row r="2173" spans="3:3">
      <c r="C2173" s="150"/>
    </row>
    <row r="2174" spans="3:3">
      <c r="C2174" s="150"/>
    </row>
    <row r="2175" spans="3:3">
      <c r="C2175" s="150"/>
    </row>
    <row r="2176" spans="3:3">
      <c r="C2176" s="150"/>
    </row>
    <row r="2177" spans="3:3">
      <c r="C2177" s="150"/>
    </row>
    <row r="2178" spans="3:3">
      <c r="C2178" s="150"/>
    </row>
    <row r="2179" spans="3:3">
      <c r="C2179" s="150"/>
    </row>
    <row r="2180" spans="3:3">
      <c r="C2180" s="150"/>
    </row>
    <row r="2181" spans="3:3">
      <c r="C2181" s="150"/>
    </row>
    <row r="2182" spans="3:3">
      <c r="C2182" s="150"/>
    </row>
    <row r="2183" spans="3:3">
      <c r="C2183" s="150"/>
    </row>
    <row r="2184" spans="3:3">
      <c r="C2184" s="150"/>
    </row>
    <row r="2185" spans="3:3">
      <c r="C2185" s="150"/>
    </row>
    <row r="2186" spans="3:3">
      <c r="C2186" s="150"/>
    </row>
    <row r="2187" spans="3:3">
      <c r="C2187" s="150"/>
    </row>
    <row r="2188" spans="3:3">
      <c r="C2188" s="150"/>
    </row>
    <row r="2189" spans="3:3">
      <c r="C2189" s="150"/>
    </row>
    <row r="2190" spans="3:3">
      <c r="C2190" s="150"/>
    </row>
    <row r="2191" spans="3:3">
      <c r="C2191" s="150"/>
    </row>
    <row r="2192" spans="3:3">
      <c r="C2192" s="150"/>
    </row>
    <row r="2193" spans="3:3">
      <c r="C2193" s="150"/>
    </row>
    <row r="2194" spans="3:3">
      <c r="C2194" s="150"/>
    </row>
    <row r="2195" spans="3:3">
      <c r="C2195" s="150"/>
    </row>
    <row r="2196" spans="3:3">
      <c r="C2196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Obsah</vt:lpstr>
      <vt:lpstr>Seznam ploch</vt:lpstr>
      <vt:lpstr>Udržované prvky</vt:lpstr>
      <vt:lpstr>popis IT 3</vt:lpstr>
      <vt:lpstr>popis IT 4</vt:lpstr>
      <vt:lpstr>popis IT 5</vt:lpstr>
      <vt:lpstr>popis IT 7</vt:lpstr>
      <vt:lpstr>popis IT 8</vt:lpstr>
      <vt:lpstr>popis IT 12</vt:lpstr>
      <vt:lpstr>TechSpec</vt:lpstr>
      <vt:lpstr>Práce</vt:lpstr>
      <vt:lpstr>Index</vt:lpstr>
      <vt:lpstr>Rekapitulace</vt:lpstr>
      <vt:lpstr>Obsah!__TT1</vt:lpstr>
      <vt:lpstr>Obsah!__TT10</vt:lpstr>
      <vt:lpstr>Obsah!__TT11</vt:lpstr>
      <vt:lpstr>Obsah!__TT12</vt:lpstr>
      <vt:lpstr>Obsah!__TT13</vt:lpstr>
      <vt:lpstr>Obsah!__TT14</vt:lpstr>
      <vt:lpstr>Obsah!__TT15</vt:lpstr>
      <vt:lpstr>Obsah!__TT16</vt:lpstr>
      <vt:lpstr>Obsah!__TT17</vt:lpstr>
      <vt:lpstr>Obsah!__TT18</vt:lpstr>
      <vt:lpstr>Obsah!__TT19</vt:lpstr>
      <vt:lpstr>Obsah!__TT2</vt:lpstr>
      <vt:lpstr>Obsah!__TT3</vt:lpstr>
      <vt:lpstr>Obsah!__TT4</vt:lpstr>
      <vt:lpstr>Obsah!__TT5</vt:lpstr>
      <vt:lpstr>Obsah!__TT7</vt:lpstr>
      <vt:lpstr>Obsah!__TT9</vt:lpstr>
      <vt:lpstr>Obsah!autor</vt:lpstr>
      <vt:lpstr>Obsah!ctvrty</vt:lpstr>
      <vt:lpstr>Obsah!datum</vt:lpstr>
      <vt:lpstr>Obsah!druhy</vt:lpstr>
      <vt:lpstr>Obsah!nazev</vt:lpstr>
      <vt:lpstr>Obsah!Oblast_tisku</vt:lpstr>
      <vt:lpstr>Obsah!treti</vt:lpstr>
      <vt:lpstr>Práce!VZ_2023_seznam_položek_v_CETNOST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MGM-Libor</dc:creator>
  <cp:lastModifiedBy>MGM-Libor</cp:lastModifiedBy>
  <cp:lastPrinted>2023-02-17T09:13:11Z</cp:lastPrinted>
  <dcterms:created xsi:type="dcterms:W3CDTF">2023-02-13T10:36:14Z</dcterms:created>
  <dcterms:modified xsi:type="dcterms:W3CDTF">2023-02-17T10:55:24Z</dcterms:modified>
</cp:coreProperties>
</file>